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00" firstSheet="1" activeTab="5"/>
  </bookViews>
  <sheets>
    <sheet name="HARVONI-FORCAST-ვარიანტი 1" sheetId="1" r:id="rId1"/>
    <sheet name="HARVONI-FORECAST-ვარიანტი 2" sheetId="6" r:id="rId2"/>
    <sheet name="HARVONI-FORECAST-ვარიანტი 3" sheetId="7" r:id="rId3"/>
    <sheet name="გაჩუქება-1" sheetId="9" r:id="rId4"/>
    <sheet name="გაჩუქება-2" sheetId="10" r:id="rId5"/>
    <sheet name="გაჩუქება 3" sheetId="11" r:id="rId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74" i="11" l="1"/>
  <c r="P54" i="11"/>
  <c r="N58" i="11"/>
  <c r="F74" i="11"/>
  <c r="Y70" i="11"/>
  <c r="K70" i="11"/>
  <c r="J70" i="11"/>
  <c r="I70" i="11"/>
  <c r="H70" i="11"/>
  <c r="G70" i="11"/>
  <c r="F70" i="11"/>
  <c r="V64" i="11"/>
  <c r="K64" i="11"/>
  <c r="J64" i="11"/>
  <c r="I64" i="11"/>
  <c r="H64" i="11"/>
  <c r="G64" i="11"/>
  <c r="F64" i="11"/>
  <c r="L59" i="11"/>
  <c r="K59" i="11"/>
  <c r="J59" i="11"/>
  <c r="F53" i="11"/>
  <c r="AC51" i="11"/>
  <c r="Z51" i="11"/>
  <c r="Y51" i="11"/>
  <c r="X51" i="11"/>
  <c r="E51" i="11"/>
  <c r="AB51" i="11" s="1"/>
  <c r="D51" i="11"/>
  <c r="AB50" i="11"/>
  <c r="Y50" i="11"/>
  <c r="X50" i="11"/>
  <c r="W50" i="11"/>
  <c r="E50" i="11"/>
  <c r="AA50" i="11" s="1"/>
  <c r="D50" i="11"/>
  <c r="AA49" i="11"/>
  <c r="X49" i="11"/>
  <c r="W49" i="11"/>
  <c r="V49" i="11"/>
  <c r="E49" i="11"/>
  <c r="Z49" i="11" s="1"/>
  <c r="D49" i="11"/>
  <c r="Z48" i="11"/>
  <c r="W48" i="11"/>
  <c r="V48" i="11"/>
  <c r="U48" i="11"/>
  <c r="E48" i="11"/>
  <c r="Y48" i="11" s="1"/>
  <c r="D48" i="11"/>
  <c r="Y47" i="11"/>
  <c r="V47" i="11"/>
  <c r="U47" i="11"/>
  <c r="T47" i="11"/>
  <c r="E47" i="11"/>
  <c r="X47" i="11" s="1"/>
  <c r="D47" i="11"/>
  <c r="X46" i="11"/>
  <c r="U46" i="11"/>
  <c r="T46" i="11"/>
  <c r="S46" i="11"/>
  <c r="E46" i="11"/>
  <c r="W46" i="11" s="1"/>
  <c r="D46" i="11"/>
  <c r="W45" i="11"/>
  <c r="T45" i="11"/>
  <c r="S45" i="11"/>
  <c r="R45" i="11"/>
  <c r="E45" i="11"/>
  <c r="V45" i="11" s="1"/>
  <c r="D45" i="11"/>
  <c r="V44" i="11"/>
  <c r="S44" i="11"/>
  <c r="R44" i="11"/>
  <c r="Q44" i="11"/>
  <c r="E44" i="11"/>
  <c r="U44" i="11" s="1"/>
  <c r="D44" i="11"/>
  <c r="U43" i="11"/>
  <c r="R43" i="11"/>
  <c r="Q43" i="11"/>
  <c r="P43" i="11"/>
  <c r="E43" i="11"/>
  <c r="T43" i="11" s="1"/>
  <c r="D43" i="11"/>
  <c r="T42" i="11"/>
  <c r="Q42" i="11"/>
  <c r="P42" i="11"/>
  <c r="O42" i="11"/>
  <c r="E42" i="11"/>
  <c r="S42" i="11" s="1"/>
  <c r="D42" i="11"/>
  <c r="S41" i="11"/>
  <c r="P41" i="11"/>
  <c r="O41" i="11"/>
  <c r="N41" i="11"/>
  <c r="E41" i="11"/>
  <c r="R41" i="11" s="1"/>
  <c r="D41" i="11"/>
  <c r="R40" i="11"/>
  <c r="O40" i="11"/>
  <c r="N40" i="11"/>
  <c r="M40" i="11"/>
  <c r="E40" i="11"/>
  <c r="Q40" i="11" s="1"/>
  <c r="D40" i="11"/>
  <c r="Q39" i="11"/>
  <c r="N39" i="11"/>
  <c r="N59" i="11" s="1"/>
  <c r="M39" i="11"/>
  <c r="M59" i="11" s="1"/>
  <c r="L39" i="11"/>
  <c r="L70" i="11" s="1"/>
  <c r="E39" i="11"/>
  <c r="P39" i="11" s="1"/>
  <c r="D39" i="11"/>
  <c r="AF35" i="11"/>
  <c r="AC35" i="11"/>
  <c r="AB35" i="11"/>
  <c r="AA35" i="11"/>
  <c r="E35" i="11"/>
  <c r="AE35" i="11" s="1"/>
  <c r="D35" i="11"/>
  <c r="AE34" i="11"/>
  <c r="AB34" i="11"/>
  <c r="AA34" i="11"/>
  <c r="Z34" i="11"/>
  <c r="E34" i="11"/>
  <c r="AD34" i="11" s="1"/>
  <c r="D34" i="11"/>
  <c r="AD33" i="11"/>
  <c r="AA33" i="11"/>
  <c r="AA70" i="11" s="1"/>
  <c r="Z33" i="11"/>
  <c r="Z70" i="11" s="1"/>
  <c r="Y33" i="11"/>
  <c r="E33" i="11"/>
  <c r="AC33" i="11" s="1"/>
  <c r="D33" i="11"/>
  <c r="AC32" i="11"/>
  <c r="Z32" i="11"/>
  <c r="Y32" i="11"/>
  <c r="X32" i="11"/>
  <c r="E32" i="11"/>
  <c r="AB32" i="11" s="1"/>
  <c r="D32" i="11"/>
  <c r="AB31" i="11"/>
  <c r="Y31" i="11"/>
  <c r="X31" i="11"/>
  <c r="W31" i="11"/>
  <c r="E31" i="11"/>
  <c r="AA31" i="11" s="1"/>
  <c r="D31" i="11"/>
  <c r="AA30" i="11"/>
  <c r="X30" i="11"/>
  <c r="X64" i="11" s="1"/>
  <c r="W30" i="11"/>
  <c r="W64" i="11" s="1"/>
  <c r="V30" i="11"/>
  <c r="E30" i="11"/>
  <c r="Z30" i="11" s="1"/>
  <c r="D30" i="11"/>
  <c r="AC27" i="11"/>
  <c r="Z27" i="11"/>
  <c r="Y27" i="11"/>
  <c r="X27" i="11"/>
  <c r="E27" i="11"/>
  <c r="AB27" i="11" s="1"/>
  <c r="D27" i="11"/>
  <c r="AB26" i="11"/>
  <c r="Y26" i="11"/>
  <c r="X26" i="11"/>
  <c r="W26" i="11"/>
  <c r="E26" i="11"/>
  <c r="AA26" i="11" s="1"/>
  <c r="D26" i="11"/>
  <c r="AA25" i="11"/>
  <c r="X25" i="11"/>
  <c r="W25" i="11"/>
  <c r="V25" i="11"/>
  <c r="E25" i="11"/>
  <c r="Z25" i="11" s="1"/>
  <c r="D25" i="11"/>
  <c r="Z24" i="11"/>
  <c r="W24" i="11"/>
  <c r="V24" i="11"/>
  <c r="U24" i="11"/>
  <c r="E24" i="11"/>
  <c r="Y24" i="11" s="1"/>
  <c r="D24" i="11"/>
  <c r="Y23" i="11"/>
  <c r="V23" i="11"/>
  <c r="U23" i="11"/>
  <c r="T23" i="11"/>
  <c r="E23" i="11"/>
  <c r="X23" i="11" s="1"/>
  <c r="D23" i="11"/>
  <c r="X22" i="11"/>
  <c r="U22" i="11"/>
  <c r="T22" i="11"/>
  <c r="S22" i="11"/>
  <c r="E22" i="11"/>
  <c r="W22" i="11" s="1"/>
  <c r="D22" i="11"/>
  <c r="W21" i="11"/>
  <c r="T21" i="11"/>
  <c r="S21" i="11"/>
  <c r="R21" i="11"/>
  <c r="E21" i="11"/>
  <c r="V21" i="11" s="1"/>
  <c r="D21" i="11"/>
  <c r="V20" i="11"/>
  <c r="S20" i="11"/>
  <c r="R20" i="11"/>
  <c r="Q20" i="11"/>
  <c r="E20" i="11"/>
  <c r="U20" i="11" s="1"/>
  <c r="D20" i="11"/>
  <c r="U19" i="11"/>
  <c r="R19" i="11"/>
  <c r="Q19" i="11"/>
  <c r="P19" i="11"/>
  <c r="E19" i="11"/>
  <c r="T19" i="11" s="1"/>
  <c r="D19" i="11"/>
  <c r="T18" i="11"/>
  <c r="Q18" i="11"/>
  <c r="P18" i="11"/>
  <c r="O18" i="11"/>
  <c r="E18" i="11"/>
  <c r="S18" i="11" s="1"/>
  <c r="D18" i="11"/>
  <c r="S17" i="11"/>
  <c r="P17" i="11"/>
  <c r="O17" i="11"/>
  <c r="N17" i="11"/>
  <c r="E17" i="11"/>
  <c r="R17" i="11" s="1"/>
  <c r="D17" i="11"/>
  <c r="R16" i="11"/>
  <c r="O16" i="11"/>
  <c r="N16" i="11"/>
  <c r="M16" i="11"/>
  <c r="E16" i="11"/>
  <c r="Q16" i="11" s="1"/>
  <c r="D16" i="11"/>
  <c r="Q15" i="11"/>
  <c r="N15" i="11"/>
  <c r="M15" i="11"/>
  <c r="L15" i="11"/>
  <c r="L64" i="11" s="1"/>
  <c r="E15" i="11"/>
  <c r="P15" i="11" s="1"/>
  <c r="D15" i="11"/>
  <c r="P14" i="11"/>
  <c r="M14" i="11"/>
  <c r="L14" i="11"/>
  <c r="K14" i="11"/>
  <c r="E14" i="11"/>
  <c r="O14" i="11" s="1"/>
  <c r="D14" i="11"/>
  <c r="O13" i="11"/>
  <c r="L13" i="11"/>
  <c r="K13" i="11"/>
  <c r="J13" i="11"/>
  <c r="E13" i="11"/>
  <c r="N13" i="11" s="1"/>
  <c r="D13" i="11"/>
  <c r="N12" i="11"/>
  <c r="K12" i="11"/>
  <c r="J12" i="11"/>
  <c r="I12" i="11"/>
  <c r="E12" i="11"/>
  <c r="M12" i="11" s="1"/>
  <c r="D12" i="11"/>
  <c r="M11" i="11"/>
  <c r="J11" i="11"/>
  <c r="I11" i="11"/>
  <c r="H11" i="11"/>
  <c r="E11" i="11"/>
  <c r="L11" i="11" s="1"/>
  <c r="D11" i="11"/>
  <c r="L10" i="11"/>
  <c r="I10" i="11"/>
  <c r="H10" i="11"/>
  <c r="G10" i="11"/>
  <c r="E10" i="11"/>
  <c r="K10" i="11" s="1"/>
  <c r="D10" i="11"/>
  <c r="K9" i="11"/>
  <c r="H9" i="11"/>
  <c r="H53" i="11" s="1"/>
  <c r="H74" i="11" s="1"/>
  <c r="G9" i="11"/>
  <c r="G53" i="11" s="1"/>
  <c r="G74" i="11" s="1"/>
  <c r="F9" i="11"/>
  <c r="E9" i="11"/>
  <c r="J9" i="11" s="1"/>
  <c r="D9" i="11"/>
  <c r="E8" i="11"/>
  <c r="D8" i="11"/>
  <c r="E7" i="11"/>
  <c r="D7" i="11"/>
  <c r="E6" i="11"/>
  <c r="D6" i="11"/>
  <c r="E5" i="11"/>
  <c r="D5" i="11"/>
  <c r="E4" i="11"/>
  <c r="D4" i="11"/>
  <c r="P54" i="10"/>
  <c r="N58" i="10"/>
  <c r="Y70" i="10"/>
  <c r="K70" i="10"/>
  <c r="J70" i="10"/>
  <c r="I70" i="10"/>
  <c r="H70" i="10"/>
  <c r="G70" i="10"/>
  <c r="F70" i="10"/>
  <c r="X64" i="10"/>
  <c r="K64" i="10"/>
  <c r="J64" i="10"/>
  <c r="I64" i="10"/>
  <c r="H64" i="10"/>
  <c r="G64" i="10"/>
  <c r="F64" i="10"/>
  <c r="N59" i="10"/>
  <c r="K59" i="10"/>
  <c r="J59" i="10"/>
  <c r="G53" i="10"/>
  <c r="G74" i="10" s="1"/>
  <c r="Z51" i="10"/>
  <c r="Y51" i="10"/>
  <c r="X51" i="10"/>
  <c r="E51" i="10"/>
  <c r="AA51" i="10" s="1"/>
  <c r="D51" i="10"/>
  <c r="Y50" i="10"/>
  <c r="X50" i="10"/>
  <c r="W50" i="10"/>
  <c r="E50" i="10"/>
  <c r="AA50" i="10" s="1"/>
  <c r="D50" i="10"/>
  <c r="X49" i="10"/>
  <c r="W49" i="10"/>
  <c r="V49" i="10"/>
  <c r="E49" i="10"/>
  <c r="AA49" i="10" s="1"/>
  <c r="D49" i="10"/>
  <c r="W48" i="10"/>
  <c r="V48" i="10"/>
  <c r="U48" i="10"/>
  <c r="E48" i="10"/>
  <c r="Z48" i="10" s="1"/>
  <c r="D48" i="10"/>
  <c r="V47" i="10"/>
  <c r="U47" i="10"/>
  <c r="T47" i="10"/>
  <c r="E47" i="10"/>
  <c r="Y47" i="10" s="1"/>
  <c r="D47" i="10"/>
  <c r="U46" i="10"/>
  <c r="T46" i="10"/>
  <c r="S46" i="10"/>
  <c r="E46" i="10"/>
  <c r="V46" i="10" s="1"/>
  <c r="D46" i="10"/>
  <c r="T45" i="10"/>
  <c r="S45" i="10"/>
  <c r="R45" i="10"/>
  <c r="E45" i="10"/>
  <c r="W45" i="10" s="1"/>
  <c r="D45" i="10"/>
  <c r="S44" i="10"/>
  <c r="R44" i="10"/>
  <c r="Q44" i="10"/>
  <c r="E44" i="10"/>
  <c r="U44" i="10" s="1"/>
  <c r="D44" i="10"/>
  <c r="R43" i="10"/>
  <c r="Q43" i="10"/>
  <c r="P43" i="10"/>
  <c r="E43" i="10"/>
  <c r="U43" i="10" s="1"/>
  <c r="D43" i="10"/>
  <c r="Q42" i="10"/>
  <c r="P42" i="10"/>
  <c r="O42" i="10"/>
  <c r="E42" i="10"/>
  <c r="R42" i="10" s="1"/>
  <c r="D42" i="10"/>
  <c r="P41" i="10"/>
  <c r="O41" i="10"/>
  <c r="N41" i="10"/>
  <c r="E41" i="10"/>
  <c r="R41" i="10" s="1"/>
  <c r="D41" i="10"/>
  <c r="O40" i="10"/>
  <c r="N40" i="10"/>
  <c r="M40" i="10"/>
  <c r="E40" i="10"/>
  <c r="R40" i="10" s="1"/>
  <c r="D40" i="10"/>
  <c r="N39" i="10"/>
  <c r="M39" i="10"/>
  <c r="M59" i="10" s="1"/>
  <c r="L39" i="10"/>
  <c r="L70" i="10" s="1"/>
  <c r="E39" i="10"/>
  <c r="O39" i="10" s="1"/>
  <c r="O59" i="10" s="1"/>
  <c r="D39" i="10"/>
  <c r="AC35" i="10"/>
  <c r="AB35" i="10"/>
  <c r="AA35" i="10"/>
  <c r="E35" i="10"/>
  <c r="AE35" i="10" s="1"/>
  <c r="D35" i="10"/>
  <c r="AB34" i="10"/>
  <c r="AA34" i="10"/>
  <c r="Z34" i="10"/>
  <c r="E34" i="10"/>
  <c r="AD34" i="10" s="1"/>
  <c r="D34" i="10"/>
  <c r="AA33" i="10"/>
  <c r="AA70" i="10" s="1"/>
  <c r="Z33" i="10"/>
  <c r="Z70" i="10" s="1"/>
  <c r="Y33" i="10"/>
  <c r="E33" i="10"/>
  <c r="AC33" i="10" s="1"/>
  <c r="D33" i="10"/>
  <c r="Z32" i="10"/>
  <c r="Y32" i="10"/>
  <c r="X32" i="10"/>
  <c r="E32" i="10"/>
  <c r="AB32" i="10" s="1"/>
  <c r="D32" i="10"/>
  <c r="Y31" i="10"/>
  <c r="X31" i="10"/>
  <c r="W31" i="10"/>
  <c r="E31" i="10"/>
  <c r="AB31" i="10" s="1"/>
  <c r="D31" i="10"/>
  <c r="X30" i="10"/>
  <c r="W30" i="10"/>
  <c r="W64" i="10" s="1"/>
  <c r="V30" i="10"/>
  <c r="V64" i="10" s="1"/>
  <c r="E30" i="10"/>
  <c r="D30" i="10"/>
  <c r="Z27" i="10"/>
  <c r="Y27" i="10"/>
  <c r="X27" i="10"/>
  <c r="E27" i="10"/>
  <c r="D27" i="10"/>
  <c r="Y26" i="10"/>
  <c r="X26" i="10"/>
  <c r="W26" i="10"/>
  <c r="E26" i="10"/>
  <c r="D26" i="10"/>
  <c r="X25" i="10"/>
  <c r="W25" i="10"/>
  <c r="V25" i="10"/>
  <c r="E25" i="10"/>
  <c r="D25" i="10"/>
  <c r="W24" i="10"/>
  <c r="V24" i="10"/>
  <c r="U24" i="10"/>
  <c r="E24" i="10"/>
  <c r="D24" i="10"/>
  <c r="V23" i="10"/>
  <c r="U23" i="10"/>
  <c r="T23" i="10"/>
  <c r="E23" i="10"/>
  <c r="D23" i="10"/>
  <c r="U22" i="10"/>
  <c r="T22" i="10"/>
  <c r="S22" i="10"/>
  <c r="E22" i="10"/>
  <c r="D22" i="10"/>
  <c r="T21" i="10"/>
  <c r="S21" i="10"/>
  <c r="R21" i="10"/>
  <c r="E21" i="10"/>
  <c r="D21" i="10"/>
  <c r="S20" i="10"/>
  <c r="R20" i="10"/>
  <c r="Q20" i="10"/>
  <c r="E20" i="10"/>
  <c r="D20" i="10"/>
  <c r="R19" i="10"/>
  <c r="Q19" i="10"/>
  <c r="P19" i="10"/>
  <c r="E19" i="10"/>
  <c r="D19" i="10"/>
  <c r="Q18" i="10"/>
  <c r="P18" i="10"/>
  <c r="O18" i="10"/>
  <c r="E18" i="10"/>
  <c r="D18" i="10"/>
  <c r="P17" i="10"/>
  <c r="O17" i="10"/>
  <c r="N17" i="10"/>
  <c r="E17" i="10"/>
  <c r="D17" i="10"/>
  <c r="O16" i="10"/>
  <c r="N16" i="10"/>
  <c r="M16" i="10"/>
  <c r="E16" i="10"/>
  <c r="D16" i="10"/>
  <c r="N15" i="10"/>
  <c r="M15" i="10"/>
  <c r="L15" i="10"/>
  <c r="L64" i="10" s="1"/>
  <c r="E15" i="10"/>
  <c r="D15" i="10"/>
  <c r="M14" i="10"/>
  <c r="L14" i="10"/>
  <c r="K14" i="10"/>
  <c r="E14" i="10"/>
  <c r="D14" i="10"/>
  <c r="L13" i="10"/>
  <c r="K13" i="10"/>
  <c r="J13" i="10"/>
  <c r="E13" i="10"/>
  <c r="D13" i="10"/>
  <c r="K12" i="10"/>
  <c r="J12" i="10"/>
  <c r="I12" i="10"/>
  <c r="E12" i="10"/>
  <c r="D12" i="10"/>
  <c r="J11" i="10"/>
  <c r="I11" i="10"/>
  <c r="H11" i="10"/>
  <c r="H53" i="10" s="1"/>
  <c r="H74" i="10" s="1"/>
  <c r="E11" i="10"/>
  <c r="D11" i="10"/>
  <c r="I10" i="10"/>
  <c r="H10" i="10"/>
  <c r="G10" i="10"/>
  <c r="E10" i="10"/>
  <c r="D10" i="10"/>
  <c r="H9" i="10"/>
  <c r="G9" i="10"/>
  <c r="F9" i="10"/>
  <c r="F53" i="10" s="1"/>
  <c r="F74" i="10" s="1"/>
  <c r="E9" i="10"/>
  <c r="D9" i="10"/>
  <c r="E8" i="10"/>
  <c r="D8" i="10"/>
  <c r="E7" i="10"/>
  <c r="D7" i="10"/>
  <c r="E6" i="10"/>
  <c r="D6" i="10"/>
  <c r="E5" i="10"/>
  <c r="D5" i="10"/>
  <c r="E4" i="10"/>
  <c r="D4" i="10"/>
  <c r="Z67" i="9"/>
  <c r="Z65" i="9"/>
  <c r="X56" i="9"/>
  <c r="N58" i="9"/>
  <c r="Y70" i="9"/>
  <c r="L70" i="9"/>
  <c r="K70" i="9"/>
  <c r="J70" i="9"/>
  <c r="I70" i="9"/>
  <c r="H70" i="9"/>
  <c r="G70" i="9"/>
  <c r="F70" i="9"/>
  <c r="W64" i="9"/>
  <c r="K64" i="9"/>
  <c r="J64" i="9"/>
  <c r="I64" i="9"/>
  <c r="H64" i="9"/>
  <c r="G64" i="9"/>
  <c r="F64" i="9"/>
  <c r="M59" i="9"/>
  <c r="K59" i="9"/>
  <c r="J59" i="9"/>
  <c r="G53" i="9"/>
  <c r="G74" i="9" s="1"/>
  <c r="F53" i="9"/>
  <c r="F74" i="9" s="1"/>
  <c r="Z51" i="9"/>
  <c r="Y51" i="9"/>
  <c r="X51" i="9"/>
  <c r="E51" i="9"/>
  <c r="AC51" i="9" s="1"/>
  <c r="D51" i="9"/>
  <c r="Y50" i="9"/>
  <c r="X50" i="9"/>
  <c r="W50" i="9"/>
  <c r="E50" i="9"/>
  <c r="AB50" i="9" s="1"/>
  <c r="D50" i="9"/>
  <c r="X49" i="9"/>
  <c r="W49" i="9"/>
  <c r="V49" i="9"/>
  <c r="E49" i="9"/>
  <c r="AA49" i="9" s="1"/>
  <c r="D49" i="9"/>
  <c r="W48" i="9"/>
  <c r="V48" i="9"/>
  <c r="U48" i="9"/>
  <c r="E48" i="9"/>
  <c r="Z48" i="9" s="1"/>
  <c r="D48" i="9"/>
  <c r="V47" i="9"/>
  <c r="U47" i="9"/>
  <c r="T47" i="9"/>
  <c r="E47" i="9"/>
  <c r="Y47" i="9" s="1"/>
  <c r="D47" i="9"/>
  <c r="U46" i="9"/>
  <c r="T46" i="9"/>
  <c r="S46" i="9"/>
  <c r="E46" i="9"/>
  <c r="X46" i="9" s="1"/>
  <c r="D46" i="9"/>
  <c r="T45" i="9"/>
  <c r="S45" i="9"/>
  <c r="R45" i="9"/>
  <c r="E45" i="9"/>
  <c r="W45" i="9" s="1"/>
  <c r="D45" i="9"/>
  <c r="S44" i="9"/>
  <c r="R44" i="9"/>
  <c r="Q44" i="9"/>
  <c r="E44" i="9"/>
  <c r="V44" i="9" s="1"/>
  <c r="D44" i="9"/>
  <c r="S43" i="9"/>
  <c r="R43" i="9"/>
  <c r="Q43" i="9"/>
  <c r="P43" i="9"/>
  <c r="E43" i="9"/>
  <c r="U43" i="9" s="1"/>
  <c r="D43" i="9"/>
  <c r="Q42" i="9"/>
  <c r="P42" i="9"/>
  <c r="O42" i="9"/>
  <c r="E42" i="9"/>
  <c r="T42" i="9" s="1"/>
  <c r="D42" i="9"/>
  <c r="P41" i="9"/>
  <c r="O41" i="9"/>
  <c r="N41" i="9"/>
  <c r="E41" i="9"/>
  <c r="S41" i="9" s="1"/>
  <c r="D41" i="9"/>
  <c r="O40" i="9"/>
  <c r="N40" i="9"/>
  <c r="M40" i="9"/>
  <c r="E40" i="9"/>
  <c r="R40" i="9" s="1"/>
  <c r="D40" i="9"/>
  <c r="N39" i="9"/>
  <c r="N59" i="9" s="1"/>
  <c r="M39" i="9"/>
  <c r="L39" i="9"/>
  <c r="E39" i="9"/>
  <c r="Q39" i="9" s="1"/>
  <c r="D39" i="9"/>
  <c r="AC35" i="9"/>
  <c r="AB35" i="9"/>
  <c r="AA35" i="9"/>
  <c r="E35" i="9"/>
  <c r="AF35" i="9" s="1"/>
  <c r="D35" i="9"/>
  <c r="AB34" i="9"/>
  <c r="AA34" i="9"/>
  <c r="Z34" i="9"/>
  <c r="E34" i="9"/>
  <c r="AE34" i="9" s="1"/>
  <c r="D34" i="9"/>
  <c r="AA33" i="9"/>
  <c r="AA70" i="9" s="1"/>
  <c r="Z33" i="9"/>
  <c r="Z70" i="9" s="1"/>
  <c r="AA71" i="9" s="1"/>
  <c r="Y33" i="9"/>
  <c r="E33" i="9"/>
  <c r="AD33" i="9" s="1"/>
  <c r="D33" i="9"/>
  <c r="Z32" i="9"/>
  <c r="Y32" i="9"/>
  <c r="X32" i="9"/>
  <c r="E32" i="9"/>
  <c r="AC32" i="9" s="1"/>
  <c r="D32" i="9"/>
  <c r="Y31" i="9"/>
  <c r="X31" i="9"/>
  <c r="W31" i="9"/>
  <c r="E31" i="9"/>
  <c r="AB31" i="9" s="1"/>
  <c r="D31" i="9"/>
  <c r="X30" i="9"/>
  <c r="X64" i="9" s="1"/>
  <c r="W30" i="9"/>
  <c r="V30" i="9"/>
  <c r="V64" i="9" s="1"/>
  <c r="X65" i="9" s="1"/>
  <c r="AA74" i="9" s="1"/>
  <c r="E30" i="9"/>
  <c r="AA30" i="9" s="1"/>
  <c r="D30" i="9"/>
  <c r="Z27" i="9"/>
  <c r="Y27" i="9"/>
  <c r="X27" i="9"/>
  <c r="E27" i="9"/>
  <c r="AC27" i="9" s="1"/>
  <c r="D27" i="9"/>
  <c r="Y26" i="9"/>
  <c r="X26" i="9"/>
  <c r="W26" i="9"/>
  <c r="E26" i="9"/>
  <c r="AB26" i="9" s="1"/>
  <c r="D26" i="9"/>
  <c r="X25" i="9"/>
  <c r="W25" i="9"/>
  <c r="V25" i="9"/>
  <c r="E25" i="9"/>
  <c r="AA25" i="9" s="1"/>
  <c r="D25" i="9"/>
  <c r="W24" i="9"/>
  <c r="V24" i="9"/>
  <c r="U24" i="9"/>
  <c r="E24" i="9"/>
  <c r="Z24" i="9" s="1"/>
  <c r="D24" i="9"/>
  <c r="V23" i="9"/>
  <c r="U23" i="9"/>
  <c r="T23" i="9"/>
  <c r="E23" i="9"/>
  <c r="Y23" i="9" s="1"/>
  <c r="D23" i="9"/>
  <c r="U22" i="9"/>
  <c r="T22" i="9"/>
  <c r="S22" i="9"/>
  <c r="E22" i="9"/>
  <c r="X22" i="9" s="1"/>
  <c r="D22" i="9"/>
  <c r="T21" i="9"/>
  <c r="S21" i="9"/>
  <c r="R21" i="9"/>
  <c r="E21" i="9"/>
  <c r="W21" i="9" s="1"/>
  <c r="D21" i="9"/>
  <c r="S20" i="9"/>
  <c r="R20" i="9"/>
  <c r="Q20" i="9"/>
  <c r="E20" i="9"/>
  <c r="V20" i="9" s="1"/>
  <c r="D20" i="9"/>
  <c r="R19" i="9"/>
  <c r="Q19" i="9"/>
  <c r="P19" i="9"/>
  <c r="E19" i="9"/>
  <c r="U19" i="9" s="1"/>
  <c r="D19" i="9"/>
  <c r="Q18" i="9"/>
  <c r="P18" i="9"/>
  <c r="O18" i="9"/>
  <c r="E18" i="9"/>
  <c r="T18" i="9" s="1"/>
  <c r="D18" i="9"/>
  <c r="P17" i="9"/>
  <c r="O17" i="9"/>
  <c r="N17" i="9"/>
  <c r="E17" i="9"/>
  <c r="S17" i="9" s="1"/>
  <c r="D17" i="9"/>
  <c r="O16" i="9"/>
  <c r="N16" i="9"/>
  <c r="M16" i="9"/>
  <c r="E16" i="9"/>
  <c r="R16" i="9" s="1"/>
  <c r="D16" i="9"/>
  <c r="N15" i="9"/>
  <c r="M15" i="9"/>
  <c r="L15" i="9"/>
  <c r="L64" i="9" s="1"/>
  <c r="E15" i="9"/>
  <c r="Q15" i="9" s="1"/>
  <c r="D15" i="9"/>
  <c r="M14" i="9"/>
  <c r="L14" i="9"/>
  <c r="K14" i="9"/>
  <c r="E14" i="9"/>
  <c r="P14" i="9" s="1"/>
  <c r="D14" i="9"/>
  <c r="L13" i="9"/>
  <c r="K13" i="9"/>
  <c r="J13" i="9"/>
  <c r="E13" i="9"/>
  <c r="O13" i="9" s="1"/>
  <c r="D13" i="9"/>
  <c r="K12" i="9"/>
  <c r="J12" i="9"/>
  <c r="I12" i="9"/>
  <c r="E12" i="9"/>
  <c r="N12" i="9" s="1"/>
  <c r="D12" i="9"/>
  <c r="J11" i="9"/>
  <c r="I11" i="9"/>
  <c r="H11" i="9"/>
  <c r="E11" i="9"/>
  <c r="M11" i="9" s="1"/>
  <c r="D11" i="9"/>
  <c r="I10" i="9"/>
  <c r="H10" i="9"/>
  <c r="G10" i="9"/>
  <c r="E10" i="9"/>
  <c r="L10" i="9" s="1"/>
  <c r="D10" i="9"/>
  <c r="H9" i="9"/>
  <c r="H53" i="9" s="1"/>
  <c r="H74" i="9" s="1"/>
  <c r="G9" i="9"/>
  <c r="F9" i="9"/>
  <c r="E9" i="9"/>
  <c r="K9" i="9" s="1"/>
  <c r="D9" i="9"/>
  <c r="E8" i="9"/>
  <c r="D8" i="9"/>
  <c r="E7" i="9"/>
  <c r="D7" i="9"/>
  <c r="E6" i="9"/>
  <c r="D6" i="9"/>
  <c r="E5" i="9"/>
  <c r="D5" i="9"/>
  <c r="E4" i="9"/>
  <c r="D4" i="9"/>
  <c r="T53" i="11" l="1"/>
  <c r="X53" i="11"/>
  <c r="U59" i="11"/>
  <c r="O53" i="11"/>
  <c r="Q53" i="11"/>
  <c r="W53" i="11"/>
  <c r="R59" i="11"/>
  <c r="X59" i="11"/>
  <c r="AA71" i="11"/>
  <c r="Q59" i="11"/>
  <c r="X65" i="11"/>
  <c r="X67" i="11" s="1"/>
  <c r="I9" i="11"/>
  <c r="I53" i="11" s="1"/>
  <c r="I74" i="11" s="1"/>
  <c r="J10" i="11"/>
  <c r="J53" i="11" s="1"/>
  <c r="J74" i="11" s="1"/>
  <c r="K11" i="11"/>
  <c r="K53" i="11" s="1"/>
  <c r="K74" i="11" s="1"/>
  <c r="L12" i="11"/>
  <c r="L53" i="11" s="1"/>
  <c r="L74" i="11" s="1"/>
  <c r="M13" i="11"/>
  <c r="M53" i="11" s="1"/>
  <c r="N14" i="11"/>
  <c r="N53" i="11" s="1"/>
  <c r="O15" i="11"/>
  <c r="P16" i="11"/>
  <c r="P53" i="11" s="1"/>
  <c r="Q17" i="11"/>
  <c r="R18" i="11"/>
  <c r="R53" i="11" s="1"/>
  <c r="S19" i="11"/>
  <c r="S53" i="11" s="1"/>
  <c r="T20" i="11"/>
  <c r="U21" i="11"/>
  <c r="U53" i="11" s="1"/>
  <c r="V22" i="11"/>
  <c r="V53" i="11" s="1"/>
  <c r="W23" i="11"/>
  <c r="X24" i="11"/>
  <c r="Y25" i="11"/>
  <c r="Z26" i="11"/>
  <c r="AA27" i="11"/>
  <c r="Y30" i="11"/>
  <c r="Z31" i="11"/>
  <c r="AA32" i="11"/>
  <c r="AB33" i="11"/>
  <c r="AC34" i="11"/>
  <c r="AD35" i="11"/>
  <c r="O39" i="11"/>
  <c r="O59" i="11" s="1"/>
  <c r="P40" i="11"/>
  <c r="P59" i="11" s="1"/>
  <c r="Q41" i="11"/>
  <c r="R42" i="11"/>
  <c r="S43" i="11"/>
  <c r="S59" i="11" s="1"/>
  <c r="T44" i="11"/>
  <c r="T59" i="11" s="1"/>
  <c r="U45" i="11"/>
  <c r="V46" i="11"/>
  <c r="V59" i="11" s="1"/>
  <c r="W47" i="11"/>
  <c r="W59" i="11" s="1"/>
  <c r="X48" i="11"/>
  <c r="Y49" i="11"/>
  <c r="Z50" i="11"/>
  <c r="AA51" i="11"/>
  <c r="X65" i="10"/>
  <c r="Z65" i="10" s="1"/>
  <c r="Z67" i="10" s="1"/>
  <c r="K9" i="10"/>
  <c r="J9" i="10"/>
  <c r="I9" i="10"/>
  <c r="I53" i="10" s="1"/>
  <c r="I74" i="10" s="1"/>
  <c r="L11" i="10"/>
  <c r="M11" i="10"/>
  <c r="K11" i="10"/>
  <c r="O13" i="10"/>
  <c r="N13" i="10"/>
  <c r="M13" i="10"/>
  <c r="Q15" i="10"/>
  <c r="Q53" i="10" s="1"/>
  <c r="P15" i="10"/>
  <c r="O15" i="10"/>
  <c r="R17" i="10"/>
  <c r="S17" i="10"/>
  <c r="Q17" i="10"/>
  <c r="T19" i="10"/>
  <c r="U19" i="10"/>
  <c r="S19" i="10"/>
  <c r="W21" i="10"/>
  <c r="V21" i="10"/>
  <c r="U21" i="10"/>
  <c r="Y23" i="10"/>
  <c r="X23" i="10"/>
  <c r="W23" i="10"/>
  <c r="AA25" i="10"/>
  <c r="Z25" i="10"/>
  <c r="Y25" i="10"/>
  <c r="AC27" i="10"/>
  <c r="AB27" i="10"/>
  <c r="AA27" i="10"/>
  <c r="L10" i="10"/>
  <c r="K10" i="10"/>
  <c r="J10" i="10"/>
  <c r="M12" i="10"/>
  <c r="N12" i="10"/>
  <c r="L12" i="10"/>
  <c r="O14" i="10"/>
  <c r="P14" i="10"/>
  <c r="N14" i="10"/>
  <c r="Q16" i="10"/>
  <c r="R16" i="10"/>
  <c r="P16" i="10"/>
  <c r="T18" i="10"/>
  <c r="S18" i="10"/>
  <c r="R18" i="10"/>
  <c r="U20" i="10"/>
  <c r="V20" i="10"/>
  <c r="T20" i="10"/>
  <c r="X22" i="10"/>
  <c r="X53" i="10" s="1"/>
  <c r="W22" i="10"/>
  <c r="V22" i="10"/>
  <c r="Y24" i="10"/>
  <c r="Z24" i="10"/>
  <c r="X24" i="10"/>
  <c r="AA26" i="10"/>
  <c r="AB26" i="10"/>
  <c r="Z26" i="10"/>
  <c r="AA30" i="10"/>
  <c r="Z30" i="10"/>
  <c r="Y30" i="10"/>
  <c r="R59" i="10"/>
  <c r="AA71" i="10"/>
  <c r="AA31" i="10"/>
  <c r="P39" i="10"/>
  <c r="Z49" i="10"/>
  <c r="AB51" i="10"/>
  <c r="Z31" i="10"/>
  <c r="P40" i="10"/>
  <c r="Q41" i="10"/>
  <c r="S43" i="10"/>
  <c r="T44" i="10"/>
  <c r="U45" i="10"/>
  <c r="U59" i="10" s="1"/>
  <c r="W47" i="10"/>
  <c r="X48" i="10"/>
  <c r="Y49" i="10"/>
  <c r="Q40" i="10"/>
  <c r="S42" i="10"/>
  <c r="T43" i="10"/>
  <c r="V45" i="10"/>
  <c r="W46" i="10"/>
  <c r="W59" i="10" s="1"/>
  <c r="X47" i="10"/>
  <c r="Y48" i="10"/>
  <c r="AC32" i="10"/>
  <c r="AD33" i="10"/>
  <c r="AE34" i="10"/>
  <c r="AF35" i="10"/>
  <c r="Q39" i="10"/>
  <c r="S41" i="10"/>
  <c r="T42" i="10"/>
  <c r="T59" i="10" s="1"/>
  <c r="V44" i="10"/>
  <c r="V59" i="10" s="1"/>
  <c r="X46" i="10"/>
  <c r="AB50" i="10"/>
  <c r="AC51" i="10"/>
  <c r="L59" i="10"/>
  <c r="AA32" i="10"/>
  <c r="AB33" i="10"/>
  <c r="AC34" i="10"/>
  <c r="AD35" i="10"/>
  <c r="Z50" i="10"/>
  <c r="V59" i="9"/>
  <c r="L53" i="9"/>
  <c r="L74" i="9" s="1"/>
  <c r="Q59" i="9"/>
  <c r="R59" i="9"/>
  <c r="J10" i="9"/>
  <c r="K11" i="9"/>
  <c r="L12" i="9"/>
  <c r="M13" i="9"/>
  <c r="M53" i="9" s="1"/>
  <c r="Q17" i="9"/>
  <c r="Q53" i="9" s="1"/>
  <c r="R18" i="9"/>
  <c r="S19" i="9"/>
  <c r="T20" i="9"/>
  <c r="T53" i="9" s="1"/>
  <c r="U21" i="9"/>
  <c r="Y30" i="9"/>
  <c r="Z31" i="9"/>
  <c r="J9" i="9"/>
  <c r="K10" i="9"/>
  <c r="K53" i="9" s="1"/>
  <c r="K74" i="9" s="1"/>
  <c r="L11" i="9"/>
  <c r="M12" i="9"/>
  <c r="N13" i="9"/>
  <c r="N53" i="9" s="1"/>
  <c r="O14" i="9"/>
  <c r="O53" i="9" s="1"/>
  <c r="P15" i="9"/>
  <c r="P53" i="9" s="1"/>
  <c r="Q16" i="9"/>
  <c r="R17" i="9"/>
  <c r="R53" i="9" s="1"/>
  <c r="S18" i="9"/>
  <c r="S53" i="9" s="1"/>
  <c r="T19" i="9"/>
  <c r="U20" i="9"/>
  <c r="U53" i="9" s="1"/>
  <c r="V21" i="9"/>
  <c r="V53" i="9" s="1"/>
  <c r="W22" i="9"/>
  <c r="W53" i="9" s="1"/>
  <c r="X23" i="9"/>
  <c r="Y24" i="9"/>
  <c r="Z25" i="9"/>
  <c r="AA26" i="9"/>
  <c r="AB27" i="9"/>
  <c r="Z30" i="9"/>
  <c r="AA31" i="9"/>
  <c r="AB32" i="9"/>
  <c r="AC33" i="9"/>
  <c r="AD34" i="9"/>
  <c r="AE35" i="9"/>
  <c r="P39" i="9"/>
  <c r="Q40" i="9"/>
  <c r="R41" i="9"/>
  <c r="S42" i="9"/>
  <c r="S59" i="9" s="1"/>
  <c r="T43" i="9"/>
  <c r="T59" i="9" s="1"/>
  <c r="U44" i="9"/>
  <c r="U59" i="9" s="1"/>
  <c r="V45" i="9"/>
  <c r="W46" i="9"/>
  <c r="W59" i="9" s="1"/>
  <c r="X47" i="9"/>
  <c r="X59" i="9" s="1"/>
  <c r="Y48" i="9"/>
  <c r="Z49" i="9"/>
  <c r="AA50" i="9"/>
  <c r="AB51" i="9"/>
  <c r="I9" i="9"/>
  <c r="I53" i="9" s="1"/>
  <c r="I74" i="9" s="1"/>
  <c r="N14" i="9"/>
  <c r="O15" i="9"/>
  <c r="P16" i="9"/>
  <c r="V22" i="9"/>
  <c r="W23" i="9"/>
  <c r="X24" i="9"/>
  <c r="X53" i="9" s="1"/>
  <c r="Y25" i="9"/>
  <c r="Z26" i="9"/>
  <c r="AA27" i="9"/>
  <c r="AA32" i="9"/>
  <c r="AB33" i="9"/>
  <c r="AC34" i="9"/>
  <c r="AD35" i="9"/>
  <c r="O39" i="9"/>
  <c r="O59" i="9" s="1"/>
  <c r="P40" i="9"/>
  <c r="Q41" i="9"/>
  <c r="R42" i="9"/>
  <c r="T44" i="9"/>
  <c r="U45" i="9"/>
  <c r="V46" i="9"/>
  <c r="W47" i="9"/>
  <c r="X48" i="9"/>
  <c r="Y49" i="9"/>
  <c r="Z50" i="9"/>
  <c r="AA51" i="9"/>
  <c r="L59" i="9"/>
  <c r="AA74" i="7"/>
  <c r="X67" i="7"/>
  <c r="K70" i="7"/>
  <c r="J70" i="7"/>
  <c r="I70" i="7"/>
  <c r="H70" i="7"/>
  <c r="G70" i="7"/>
  <c r="F70" i="7"/>
  <c r="X64" i="7"/>
  <c r="K64" i="7"/>
  <c r="J64" i="7"/>
  <c r="I64" i="7"/>
  <c r="H64" i="7"/>
  <c r="G64" i="7"/>
  <c r="F64" i="7"/>
  <c r="N59" i="7"/>
  <c r="K59" i="7"/>
  <c r="J59" i="7"/>
  <c r="G53" i="7"/>
  <c r="G74" i="7" s="1"/>
  <c r="Z51" i="7"/>
  <c r="Y51" i="7"/>
  <c r="X51" i="7"/>
  <c r="E51" i="7"/>
  <c r="AC51" i="7" s="1"/>
  <c r="D51" i="7"/>
  <c r="Y50" i="7"/>
  <c r="X50" i="7"/>
  <c r="W50" i="7"/>
  <c r="E50" i="7"/>
  <c r="AB50" i="7" s="1"/>
  <c r="D50" i="7"/>
  <c r="X49" i="7"/>
  <c r="W49" i="7"/>
  <c r="V49" i="7"/>
  <c r="E49" i="7"/>
  <c r="AA49" i="7" s="1"/>
  <c r="D49" i="7"/>
  <c r="W48" i="7"/>
  <c r="V48" i="7"/>
  <c r="U48" i="7"/>
  <c r="E48" i="7"/>
  <c r="Z48" i="7" s="1"/>
  <c r="D48" i="7"/>
  <c r="V47" i="7"/>
  <c r="U47" i="7"/>
  <c r="T47" i="7"/>
  <c r="E47" i="7"/>
  <c r="Y47" i="7" s="1"/>
  <c r="D47" i="7"/>
  <c r="U46" i="7"/>
  <c r="T46" i="7"/>
  <c r="S46" i="7"/>
  <c r="E46" i="7"/>
  <c r="X46" i="7" s="1"/>
  <c r="D46" i="7"/>
  <c r="T45" i="7"/>
  <c r="S45" i="7"/>
  <c r="R45" i="7"/>
  <c r="E45" i="7"/>
  <c r="W45" i="7" s="1"/>
  <c r="D45" i="7"/>
  <c r="T44" i="7"/>
  <c r="S44" i="7"/>
  <c r="R44" i="7"/>
  <c r="Q44" i="7"/>
  <c r="E44" i="7"/>
  <c r="V44" i="7" s="1"/>
  <c r="D44" i="7"/>
  <c r="R43" i="7"/>
  <c r="Q43" i="7"/>
  <c r="P43" i="7"/>
  <c r="E43" i="7"/>
  <c r="U43" i="7" s="1"/>
  <c r="D43" i="7"/>
  <c r="Q42" i="7"/>
  <c r="P42" i="7"/>
  <c r="O42" i="7"/>
  <c r="E42" i="7"/>
  <c r="T42" i="7" s="1"/>
  <c r="D42" i="7"/>
  <c r="P41" i="7"/>
  <c r="O41" i="7"/>
  <c r="N41" i="7"/>
  <c r="E41" i="7"/>
  <c r="S41" i="7" s="1"/>
  <c r="D41" i="7"/>
  <c r="O40" i="7"/>
  <c r="N40" i="7"/>
  <c r="M40" i="7"/>
  <c r="E40" i="7"/>
  <c r="R40" i="7" s="1"/>
  <c r="D40" i="7"/>
  <c r="N39" i="7"/>
  <c r="M39" i="7"/>
  <c r="M59" i="7" s="1"/>
  <c r="L39" i="7"/>
  <c r="L70" i="7" s="1"/>
  <c r="E39" i="7"/>
  <c r="Q39" i="7" s="1"/>
  <c r="D39" i="7"/>
  <c r="AC35" i="7"/>
  <c r="AB35" i="7"/>
  <c r="AA35" i="7"/>
  <c r="E35" i="7"/>
  <c r="AF35" i="7" s="1"/>
  <c r="D35" i="7"/>
  <c r="AB34" i="7"/>
  <c r="AA34" i="7"/>
  <c r="Z34" i="7"/>
  <c r="E34" i="7"/>
  <c r="AE34" i="7" s="1"/>
  <c r="D34" i="7"/>
  <c r="AA33" i="7"/>
  <c r="AA70" i="7" s="1"/>
  <c r="Z33" i="7"/>
  <c r="Z70" i="7" s="1"/>
  <c r="Y33" i="7"/>
  <c r="Y70" i="7" s="1"/>
  <c r="E33" i="7"/>
  <c r="AD33" i="7" s="1"/>
  <c r="D33" i="7"/>
  <c r="Z32" i="7"/>
  <c r="Y32" i="7"/>
  <c r="X32" i="7"/>
  <c r="E32" i="7"/>
  <c r="AC32" i="7" s="1"/>
  <c r="D32" i="7"/>
  <c r="Y31" i="7"/>
  <c r="X31" i="7"/>
  <c r="W31" i="7"/>
  <c r="E31" i="7"/>
  <c r="AB31" i="7" s="1"/>
  <c r="D31" i="7"/>
  <c r="X30" i="7"/>
  <c r="W30" i="7"/>
  <c r="W64" i="7" s="1"/>
  <c r="V30" i="7"/>
  <c r="V64" i="7" s="1"/>
  <c r="X65" i="7" s="1"/>
  <c r="E30" i="7"/>
  <c r="AA30" i="7" s="1"/>
  <c r="D30" i="7"/>
  <c r="Z27" i="7"/>
  <c r="Y27" i="7"/>
  <c r="X27" i="7"/>
  <c r="E27" i="7"/>
  <c r="AC27" i="7" s="1"/>
  <c r="D27" i="7"/>
  <c r="Y26" i="7"/>
  <c r="X26" i="7"/>
  <c r="W26" i="7"/>
  <c r="E26" i="7"/>
  <c r="AB26" i="7" s="1"/>
  <c r="D26" i="7"/>
  <c r="X25" i="7"/>
  <c r="W25" i="7"/>
  <c r="V25" i="7"/>
  <c r="E25" i="7"/>
  <c r="AA25" i="7" s="1"/>
  <c r="D25" i="7"/>
  <c r="W24" i="7"/>
  <c r="V24" i="7"/>
  <c r="U24" i="7"/>
  <c r="E24" i="7"/>
  <c r="Z24" i="7" s="1"/>
  <c r="D24" i="7"/>
  <c r="V23" i="7"/>
  <c r="U23" i="7"/>
  <c r="T23" i="7"/>
  <c r="E23" i="7"/>
  <c r="Y23" i="7" s="1"/>
  <c r="D23" i="7"/>
  <c r="U22" i="7"/>
  <c r="T22" i="7"/>
  <c r="S22" i="7"/>
  <c r="E22" i="7"/>
  <c r="X22" i="7" s="1"/>
  <c r="D22" i="7"/>
  <c r="T21" i="7"/>
  <c r="S21" i="7"/>
  <c r="R21" i="7"/>
  <c r="E21" i="7"/>
  <c r="W21" i="7" s="1"/>
  <c r="D21" i="7"/>
  <c r="S20" i="7"/>
  <c r="R20" i="7"/>
  <c r="Q20" i="7"/>
  <c r="E20" i="7"/>
  <c r="V20" i="7" s="1"/>
  <c r="D20" i="7"/>
  <c r="R19" i="7"/>
  <c r="Q19" i="7"/>
  <c r="P19" i="7"/>
  <c r="E19" i="7"/>
  <c r="U19" i="7" s="1"/>
  <c r="D19" i="7"/>
  <c r="Q18" i="7"/>
  <c r="P18" i="7"/>
  <c r="O18" i="7"/>
  <c r="E18" i="7"/>
  <c r="T18" i="7" s="1"/>
  <c r="D18" i="7"/>
  <c r="P17" i="7"/>
  <c r="O17" i="7"/>
  <c r="N17" i="7"/>
  <c r="E17" i="7"/>
  <c r="S17" i="7" s="1"/>
  <c r="D17" i="7"/>
  <c r="O16" i="7"/>
  <c r="N16" i="7"/>
  <c r="M16" i="7"/>
  <c r="E16" i="7"/>
  <c r="R16" i="7" s="1"/>
  <c r="D16" i="7"/>
  <c r="N15" i="7"/>
  <c r="M15" i="7"/>
  <c r="L15" i="7"/>
  <c r="L64" i="7" s="1"/>
  <c r="E15" i="7"/>
  <c r="Q15" i="7" s="1"/>
  <c r="D15" i="7"/>
  <c r="M14" i="7"/>
  <c r="L14" i="7"/>
  <c r="K14" i="7"/>
  <c r="E14" i="7"/>
  <c r="D14" i="7"/>
  <c r="L13" i="7"/>
  <c r="K13" i="7"/>
  <c r="J13" i="7"/>
  <c r="E13" i="7"/>
  <c r="D13" i="7"/>
  <c r="K12" i="7"/>
  <c r="J12" i="7"/>
  <c r="I12" i="7"/>
  <c r="E12" i="7"/>
  <c r="D12" i="7"/>
  <c r="J11" i="7"/>
  <c r="I11" i="7"/>
  <c r="H11" i="7"/>
  <c r="E11" i="7"/>
  <c r="D11" i="7"/>
  <c r="I10" i="7"/>
  <c r="H10" i="7"/>
  <c r="G10" i="7"/>
  <c r="E10" i="7"/>
  <c r="D10" i="7"/>
  <c r="H9" i="7"/>
  <c r="H53" i="7" s="1"/>
  <c r="H74" i="7" s="1"/>
  <c r="G9" i="7"/>
  <c r="F9" i="7"/>
  <c r="F53" i="7" s="1"/>
  <c r="F74" i="7" s="1"/>
  <c r="E9" i="7"/>
  <c r="D9" i="7"/>
  <c r="E8" i="7"/>
  <c r="D8" i="7"/>
  <c r="E7" i="7"/>
  <c r="D7" i="7"/>
  <c r="E6" i="7"/>
  <c r="D6" i="7"/>
  <c r="E5" i="7"/>
  <c r="D5" i="7"/>
  <c r="E4" i="7"/>
  <c r="D4" i="7"/>
  <c r="K70" i="6"/>
  <c r="J70" i="6"/>
  <c r="I70" i="6"/>
  <c r="H70" i="6"/>
  <c r="G70" i="6"/>
  <c r="F70" i="6"/>
  <c r="K64" i="6"/>
  <c r="J64" i="6"/>
  <c r="I64" i="6"/>
  <c r="H64" i="6"/>
  <c r="G64" i="6"/>
  <c r="F64" i="6"/>
  <c r="K59" i="6"/>
  <c r="J59" i="6"/>
  <c r="Z51" i="6"/>
  <c r="Y51" i="6"/>
  <c r="X51" i="6"/>
  <c r="E51" i="6"/>
  <c r="AC51" i="6" s="1"/>
  <c r="D51" i="6"/>
  <c r="Y50" i="6"/>
  <c r="X50" i="6"/>
  <c r="W50" i="6"/>
  <c r="E50" i="6"/>
  <c r="AB50" i="6" s="1"/>
  <c r="D50" i="6"/>
  <c r="X49" i="6"/>
  <c r="W49" i="6"/>
  <c r="V49" i="6"/>
  <c r="E49" i="6"/>
  <c r="AA49" i="6" s="1"/>
  <c r="D49" i="6"/>
  <c r="W48" i="6"/>
  <c r="V48" i="6"/>
  <c r="U48" i="6"/>
  <c r="E48" i="6"/>
  <c r="Z48" i="6" s="1"/>
  <c r="D48" i="6"/>
  <c r="V47" i="6"/>
  <c r="U47" i="6"/>
  <c r="T47" i="6"/>
  <c r="E47" i="6"/>
  <c r="Y47" i="6" s="1"/>
  <c r="D47" i="6"/>
  <c r="U46" i="6"/>
  <c r="T46" i="6"/>
  <c r="S46" i="6"/>
  <c r="E46" i="6"/>
  <c r="X46" i="6" s="1"/>
  <c r="D46" i="6"/>
  <c r="T45" i="6"/>
  <c r="S45" i="6"/>
  <c r="R45" i="6"/>
  <c r="E45" i="6"/>
  <c r="W45" i="6" s="1"/>
  <c r="D45" i="6"/>
  <c r="S44" i="6"/>
  <c r="R44" i="6"/>
  <c r="Q44" i="6"/>
  <c r="E44" i="6"/>
  <c r="V44" i="6" s="1"/>
  <c r="D44" i="6"/>
  <c r="R43" i="6"/>
  <c r="Q43" i="6"/>
  <c r="P43" i="6"/>
  <c r="E43" i="6"/>
  <c r="U43" i="6" s="1"/>
  <c r="D43" i="6"/>
  <c r="Q42" i="6"/>
  <c r="P42" i="6"/>
  <c r="O42" i="6"/>
  <c r="E42" i="6"/>
  <c r="T42" i="6" s="1"/>
  <c r="D42" i="6"/>
  <c r="P41" i="6"/>
  <c r="O41" i="6"/>
  <c r="N41" i="6"/>
  <c r="E41" i="6"/>
  <c r="S41" i="6" s="1"/>
  <c r="D41" i="6"/>
  <c r="O40" i="6"/>
  <c r="N40" i="6"/>
  <c r="M40" i="6"/>
  <c r="E40" i="6"/>
  <c r="R40" i="6" s="1"/>
  <c r="D40" i="6"/>
  <c r="N39" i="6"/>
  <c r="N59" i="6" s="1"/>
  <c r="M39" i="6"/>
  <c r="M59" i="6" s="1"/>
  <c r="L39" i="6"/>
  <c r="L70" i="6" s="1"/>
  <c r="E39" i="6"/>
  <c r="Q39" i="6" s="1"/>
  <c r="D39" i="6"/>
  <c r="AC35" i="6"/>
  <c r="AB35" i="6"/>
  <c r="AA35" i="6"/>
  <c r="E35" i="6"/>
  <c r="AF35" i="6" s="1"/>
  <c r="D35" i="6"/>
  <c r="AB34" i="6"/>
  <c r="AA34" i="6"/>
  <c r="Z34" i="6"/>
  <c r="E34" i="6"/>
  <c r="AE34" i="6" s="1"/>
  <c r="D34" i="6"/>
  <c r="AA33" i="6"/>
  <c r="AA70" i="6" s="1"/>
  <c r="Z33" i="6"/>
  <c r="Z70" i="6" s="1"/>
  <c r="Y33" i="6"/>
  <c r="Y70" i="6" s="1"/>
  <c r="E33" i="6"/>
  <c r="AD33" i="6" s="1"/>
  <c r="D33" i="6"/>
  <c r="Z32" i="6"/>
  <c r="Y32" i="6"/>
  <c r="X32" i="6"/>
  <c r="E32" i="6"/>
  <c r="AC32" i="6" s="1"/>
  <c r="D32" i="6"/>
  <c r="Y31" i="6"/>
  <c r="X31" i="6"/>
  <c r="W31" i="6"/>
  <c r="E31" i="6"/>
  <c r="AB31" i="6" s="1"/>
  <c r="D31" i="6"/>
  <c r="X30" i="6"/>
  <c r="X64" i="6" s="1"/>
  <c r="W30" i="6"/>
  <c r="W64" i="6" s="1"/>
  <c r="V30" i="6"/>
  <c r="V64" i="6" s="1"/>
  <c r="E30" i="6"/>
  <c r="AA30" i="6" s="1"/>
  <c r="D30" i="6"/>
  <c r="Z27" i="6"/>
  <c r="Y27" i="6"/>
  <c r="X27" i="6"/>
  <c r="E27" i="6"/>
  <c r="AC27" i="6" s="1"/>
  <c r="D27" i="6"/>
  <c r="Y26" i="6"/>
  <c r="X26" i="6"/>
  <c r="W26" i="6"/>
  <c r="E26" i="6"/>
  <c r="AB26" i="6" s="1"/>
  <c r="D26" i="6"/>
  <c r="X25" i="6"/>
  <c r="W25" i="6"/>
  <c r="V25" i="6"/>
  <c r="E25" i="6"/>
  <c r="AA25" i="6" s="1"/>
  <c r="D25" i="6"/>
  <c r="W24" i="6"/>
  <c r="V24" i="6"/>
  <c r="U24" i="6"/>
  <c r="E24" i="6"/>
  <c r="Z24" i="6" s="1"/>
  <c r="D24" i="6"/>
  <c r="V23" i="6"/>
  <c r="U23" i="6"/>
  <c r="T23" i="6"/>
  <c r="E23" i="6"/>
  <c r="Y23" i="6" s="1"/>
  <c r="D23" i="6"/>
  <c r="U22" i="6"/>
  <c r="T22" i="6"/>
  <c r="S22" i="6"/>
  <c r="E22" i="6"/>
  <c r="X22" i="6" s="1"/>
  <c r="D22" i="6"/>
  <c r="T21" i="6"/>
  <c r="S21" i="6"/>
  <c r="R21" i="6"/>
  <c r="E21" i="6"/>
  <c r="W21" i="6" s="1"/>
  <c r="D21" i="6"/>
  <c r="S20" i="6"/>
  <c r="R20" i="6"/>
  <c r="Q20" i="6"/>
  <c r="E20" i="6"/>
  <c r="V20" i="6" s="1"/>
  <c r="D20" i="6"/>
  <c r="R19" i="6"/>
  <c r="Q19" i="6"/>
  <c r="P19" i="6"/>
  <c r="E19" i="6"/>
  <c r="U19" i="6" s="1"/>
  <c r="D19" i="6"/>
  <c r="Q18" i="6"/>
  <c r="P18" i="6"/>
  <c r="O18" i="6"/>
  <c r="E18" i="6"/>
  <c r="T18" i="6" s="1"/>
  <c r="D18" i="6"/>
  <c r="P17" i="6"/>
  <c r="O17" i="6"/>
  <c r="N17" i="6"/>
  <c r="E17" i="6"/>
  <c r="S17" i="6" s="1"/>
  <c r="D17" i="6"/>
  <c r="O16" i="6"/>
  <c r="N16" i="6"/>
  <c r="M16" i="6"/>
  <c r="E16" i="6"/>
  <c r="R16" i="6" s="1"/>
  <c r="D16" i="6"/>
  <c r="N15" i="6"/>
  <c r="M15" i="6"/>
  <c r="L15" i="6"/>
  <c r="L64" i="6" s="1"/>
  <c r="E15" i="6"/>
  <c r="Q15" i="6" s="1"/>
  <c r="D15" i="6"/>
  <c r="M14" i="6"/>
  <c r="L14" i="6"/>
  <c r="K14" i="6"/>
  <c r="E14" i="6"/>
  <c r="P14" i="6" s="1"/>
  <c r="D14" i="6"/>
  <c r="L13" i="6"/>
  <c r="K13" i="6"/>
  <c r="J13" i="6"/>
  <c r="E13" i="6"/>
  <c r="O13" i="6" s="1"/>
  <c r="D13" i="6"/>
  <c r="K12" i="6"/>
  <c r="J12" i="6"/>
  <c r="I12" i="6"/>
  <c r="E12" i="6"/>
  <c r="N12" i="6" s="1"/>
  <c r="D12" i="6"/>
  <c r="J11" i="6"/>
  <c r="I11" i="6"/>
  <c r="H11" i="6"/>
  <c r="E11" i="6"/>
  <c r="M11" i="6" s="1"/>
  <c r="D11" i="6"/>
  <c r="I10" i="6"/>
  <c r="H10" i="6"/>
  <c r="G10" i="6"/>
  <c r="E10" i="6"/>
  <c r="L10" i="6" s="1"/>
  <c r="D10" i="6"/>
  <c r="H9" i="6"/>
  <c r="H53" i="6" s="1"/>
  <c r="H74" i="6" s="1"/>
  <c r="G9" i="6"/>
  <c r="G53" i="6" s="1"/>
  <c r="G74" i="6" s="1"/>
  <c r="F9" i="6"/>
  <c r="F53" i="6" s="1"/>
  <c r="F74" i="6" s="1"/>
  <c r="E9" i="6"/>
  <c r="K9" i="6" s="1"/>
  <c r="D9" i="6"/>
  <c r="E8" i="6"/>
  <c r="D8" i="6"/>
  <c r="E7" i="6"/>
  <c r="D7" i="6"/>
  <c r="E6" i="6"/>
  <c r="D6" i="6"/>
  <c r="E5" i="6"/>
  <c r="D5" i="6"/>
  <c r="E4" i="6"/>
  <c r="D4" i="6"/>
  <c r="AA74" i="1"/>
  <c r="L74" i="1"/>
  <c r="K74" i="1"/>
  <c r="J74" i="1"/>
  <c r="I74" i="1"/>
  <c r="H74" i="1"/>
  <c r="G74" i="1"/>
  <c r="F74" i="1"/>
  <c r="Y70" i="1"/>
  <c r="K70" i="1"/>
  <c r="J70" i="1"/>
  <c r="I70" i="1"/>
  <c r="H70" i="1"/>
  <c r="G70" i="1"/>
  <c r="F70" i="1"/>
  <c r="AC35" i="1"/>
  <c r="AB35" i="1"/>
  <c r="AA35" i="1"/>
  <c r="AC34" i="1"/>
  <c r="AB34" i="1"/>
  <c r="AA34" i="1"/>
  <c r="Z34" i="1"/>
  <c r="AD33" i="1"/>
  <c r="AA33" i="1"/>
  <c r="AA70" i="1" s="1"/>
  <c r="Z33" i="1"/>
  <c r="Z70" i="1" s="1"/>
  <c r="Y33" i="1"/>
  <c r="E33" i="1"/>
  <c r="AC33" i="1" s="1"/>
  <c r="E34" i="1"/>
  <c r="AE34" i="1" s="1"/>
  <c r="E35" i="1"/>
  <c r="AE35" i="1" s="1"/>
  <c r="D33" i="1"/>
  <c r="D34" i="1"/>
  <c r="D35" i="1"/>
  <c r="V64" i="1"/>
  <c r="Z32" i="1"/>
  <c r="Y32" i="1"/>
  <c r="X32" i="1"/>
  <c r="E32" i="1"/>
  <c r="AC32" i="1" s="1"/>
  <c r="D32" i="1"/>
  <c r="Y31" i="1"/>
  <c r="X31" i="1"/>
  <c r="W31" i="1"/>
  <c r="E31" i="1"/>
  <c r="AA31" i="1" s="1"/>
  <c r="D31" i="1"/>
  <c r="X30" i="1"/>
  <c r="X64" i="1" s="1"/>
  <c r="W30" i="1"/>
  <c r="W64" i="1" s="1"/>
  <c r="V30" i="1"/>
  <c r="E30" i="1"/>
  <c r="Z30" i="1" s="1"/>
  <c r="D30" i="1"/>
  <c r="K64" i="1"/>
  <c r="J64" i="1"/>
  <c r="I64" i="1"/>
  <c r="H64" i="1"/>
  <c r="G64" i="1"/>
  <c r="F64" i="1"/>
  <c r="X55" i="11" l="1"/>
  <c r="X56" i="11" s="1"/>
  <c r="S59" i="10"/>
  <c r="P59" i="10"/>
  <c r="U53" i="10"/>
  <c r="M53" i="10"/>
  <c r="K53" i="10"/>
  <c r="K74" i="10" s="1"/>
  <c r="X59" i="10"/>
  <c r="Q59" i="10"/>
  <c r="V53" i="10"/>
  <c r="T53" i="10"/>
  <c r="N53" i="10"/>
  <c r="L53" i="10"/>
  <c r="L74" i="10" s="1"/>
  <c r="R53" i="10"/>
  <c r="S53" i="10"/>
  <c r="X55" i="10" s="1"/>
  <c r="X56" i="10" s="1"/>
  <c r="X67" i="10" s="1"/>
  <c r="J53" i="10"/>
  <c r="J74" i="10" s="1"/>
  <c r="P53" i="10"/>
  <c r="W53" i="10"/>
  <c r="O53" i="10"/>
  <c r="AA74" i="10"/>
  <c r="X55" i="9"/>
  <c r="X67" i="9" s="1"/>
  <c r="P59" i="9"/>
  <c r="J53" i="9"/>
  <c r="J74" i="9" s="1"/>
  <c r="L10" i="7"/>
  <c r="K10" i="7"/>
  <c r="N12" i="7"/>
  <c r="M12" i="7"/>
  <c r="P14" i="7"/>
  <c r="P53" i="7" s="1"/>
  <c r="O14" i="7"/>
  <c r="N14" i="7"/>
  <c r="V59" i="7"/>
  <c r="J10" i="7"/>
  <c r="L12" i="7"/>
  <c r="U59" i="7"/>
  <c r="K9" i="7"/>
  <c r="K53" i="7" s="1"/>
  <c r="K74" i="7" s="1"/>
  <c r="J9" i="7"/>
  <c r="I9" i="7"/>
  <c r="I53" i="7" s="1"/>
  <c r="I74" i="7" s="1"/>
  <c r="M11" i="7"/>
  <c r="L11" i="7"/>
  <c r="K11" i="7"/>
  <c r="O13" i="7"/>
  <c r="N13" i="7"/>
  <c r="M13" i="7"/>
  <c r="AA71" i="7"/>
  <c r="O15" i="7"/>
  <c r="T20" i="7"/>
  <c r="T53" i="7" s="1"/>
  <c r="U21" i="7"/>
  <c r="W23" i="7"/>
  <c r="X24" i="7"/>
  <c r="Y25" i="7"/>
  <c r="Z26" i="7"/>
  <c r="AA27" i="7"/>
  <c r="Y30" i="7"/>
  <c r="Z31" i="7"/>
  <c r="AC34" i="7"/>
  <c r="AD35" i="7"/>
  <c r="O39" i="7"/>
  <c r="O59" i="7" s="1"/>
  <c r="P40" i="7"/>
  <c r="Q41" i="7"/>
  <c r="Q59" i="7" s="1"/>
  <c r="R42" i="7"/>
  <c r="R59" i="7" s="1"/>
  <c r="S43" i="7"/>
  <c r="U45" i="7"/>
  <c r="V46" i="7"/>
  <c r="W47" i="7"/>
  <c r="X48" i="7"/>
  <c r="Y49" i="7"/>
  <c r="Z50" i="7"/>
  <c r="AA51" i="7"/>
  <c r="P15" i="7"/>
  <c r="Q16" i="7"/>
  <c r="Q53" i="7" s="1"/>
  <c r="R17" i="7"/>
  <c r="R53" i="7" s="1"/>
  <c r="S18" i="7"/>
  <c r="S53" i="7" s="1"/>
  <c r="T19" i="7"/>
  <c r="U20" i="7"/>
  <c r="U53" i="7" s="1"/>
  <c r="V21" i="7"/>
  <c r="W22" i="7"/>
  <c r="W53" i="7" s="1"/>
  <c r="X23" i="7"/>
  <c r="X53" i="7" s="1"/>
  <c r="Y24" i="7"/>
  <c r="Z25" i="7"/>
  <c r="AA26" i="7"/>
  <c r="AB27" i="7"/>
  <c r="Z30" i="7"/>
  <c r="AA31" i="7"/>
  <c r="AB32" i="7"/>
  <c r="AC33" i="7"/>
  <c r="AD34" i="7"/>
  <c r="AE35" i="7"/>
  <c r="P39" i="7"/>
  <c r="P59" i="7" s="1"/>
  <c r="Q40" i="7"/>
  <c r="R41" i="7"/>
  <c r="S42" i="7"/>
  <c r="S59" i="7" s="1"/>
  <c r="T43" i="7"/>
  <c r="T59" i="7" s="1"/>
  <c r="U44" i="7"/>
  <c r="V45" i="7"/>
  <c r="W46" i="7"/>
  <c r="W59" i="7" s="1"/>
  <c r="X47" i="7"/>
  <c r="X59" i="7" s="1"/>
  <c r="Y48" i="7"/>
  <c r="Z49" i="7"/>
  <c r="AA50" i="7"/>
  <c r="AB51" i="7"/>
  <c r="P16" i="7"/>
  <c r="Q17" i="7"/>
  <c r="R18" i="7"/>
  <c r="S19" i="7"/>
  <c r="V22" i="7"/>
  <c r="AA32" i="7"/>
  <c r="AB33" i="7"/>
  <c r="L59" i="7"/>
  <c r="AA71" i="6"/>
  <c r="S59" i="6"/>
  <c r="S53" i="6"/>
  <c r="X65" i="6"/>
  <c r="X59" i="6"/>
  <c r="I9" i="6"/>
  <c r="I53" i="6" s="1"/>
  <c r="I74" i="6" s="1"/>
  <c r="J10" i="6"/>
  <c r="K11" i="6"/>
  <c r="L12" i="6"/>
  <c r="M13" i="6"/>
  <c r="N14" i="6"/>
  <c r="O15" i="6"/>
  <c r="P16" i="6"/>
  <c r="Q17" i="6"/>
  <c r="R18" i="6"/>
  <c r="S19" i="6"/>
  <c r="T20" i="6"/>
  <c r="U21" i="6"/>
  <c r="V22" i="6"/>
  <c r="W23" i="6"/>
  <c r="X24" i="6"/>
  <c r="Y25" i="6"/>
  <c r="Z26" i="6"/>
  <c r="AA27" i="6"/>
  <c r="Y30" i="6"/>
  <c r="Z31" i="6"/>
  <c r="AA32" i="6"/>
  <c r="AB33" i="6"/>
  <c r="AC34" i="6"/>
  <c r="AD35" i="6"/>
  <c r="O39" i="6"/>
  <c r="O59" i="6" s="1"/>
  <c r="P40" i="6"/>
  <c r="Q41" i="6"/>
  <c r="R42" i="6"/>
  <c r="S43" i="6"/>
  <c r="T44" i="6"/>
  <c r="U45" i="6"/>
  <c r="V46" i="6"/>
  <c r="V59" i="6" s="1"/>
  <c r="W47" i="6"/>
  <c r="X48" i="6"/>
  <c r="Y49" i="6"/>
  <c r="Z50" i="6"/>
  <c r="AA51" i="6"/>
  <c r="J9" i="6"/>
  <c r="K10" i="6"/>
  <c r="K53" i="6" s="1"/>
  <c r="K74" i="6" s="1"/>
  <c r="L11" i="6"/>
  <c r="L53" i="6" s="1"/>
  <c r="L74" i="6" s="1"/>
  <c r="M12" i="6"/>
  <c r="M53" i="6" s="1"/>
  <c r="N13" i="6"/>
  <c r="N53" i="6" s="1"/>
  <c r="O14" i="6"/>
  <c r="O53" i="6" s="1"/>
  <c r="P15" i="6"/>
  <c r="P53" i="6" s="1"/>
  <c r="Q16" i="6"/>
  <c r="Q53" i="6" s="1"/>
  <c r="R17" i="6"/>
  <c r="R53" i="6" s="1"/>
  <c r="S18" i="6"/>
  <c r="T19" i="6"/>
  <c r="T53" i="6" s="1"/>
  <c r="U20" i="6"/>
  <c r="V21" i="6"/>
  <c r="W22" i="6"/>
  <c r="X23" i="6"/>
  <c r="X53" i="6" s="1"/>
  <c r="Y24" i="6"/>
  <c r="Z25" i="6"/>
  <c r="AA26" i="6"/>
  <c r="AB27" i="6"/>
  <c r="Z30" i="6"/>
  <c r="AA31" i="6"/>
  <c r="AB32" i="6"/>
  <c r="AC33" i="6"/>
  <c r="AD34" i="6"/>
  <c r="AE35" i="6"/>
  <c r="P39" i="6"/>
  <c r="P59" i="6" s="1"/>
  <c r="Q40" i="6"/>
  <c r="Q59" i="6" s="1"/>
  <c r="R41" i="6"/>
  <c r="R59" i="6" s="1"/>
  <c r="S42" i="6"/>
  <c r="T43" i="6"/>
  <c r="T59" i="6" s="1"/>
  <c r="U44" i="6"/>
  <c r="U59" i="6" s="1"/>
  <c r="V45" i="6"/>
  <c r="W46" i="6"/>
  <c r="W59" i="6" s="1"/>
  <c r="X47" i="6"/>
  <c r="Y48" i="6"/>
  <c r="Z49" i="6"/>
  <c r="AA50" i="6"/>
  <c r="AB51" i="6"/>
  <c r="L59" i="6"/>
  <c r="AA71" i="1"/>
  <c r="AF35" i="1"/>
  <c r="AD34" i="1"/>
  <c r="AB33" i="1"/>
  <c r="AD35" i="1"/>
  <c r="X65" i="1"/>
  <c r="Z65" i="1" s="1"/>
  <c r="Z67" i="1" s="1"/>
  <c r="AB31" i="1"/>
  <c r="AA30" i="1"/>
  <c r="Y30" i="1"/>
  <c r="Z31" i="1"/>
  <c r="AA32" i="1"/>
  <c r="AB32" i="1"/>
  <c r="K59" i="1"/>
  <c r="J59" i="1"/>
  <c r="Z51" i="1"/>
  <c r="Y51" i="1"/>
  <c r="X51" i="1"/>
  <c r="Y50" i="1"/>
  <c r="X50" i="1"/>
  <c r="W50" i="1"/>
  <c r="X49" i="1"/>
  <c r="W49" i="1"/>
  <c r="V49" i="1"/>
  <c r="W48" i="1"/>
  <c r="V48" i="1"/>
  <c r="U48" i="1"/>
  <c r="V47" i="1"/>
  <c r="U47" i="1"/>
  <c r="T47" i="1"/>
  <c r="U46" i="1"/>
  <c r="T46" i="1"/>
  <c r="S46" i="1"/>
  <c r="T45" i="1"/>
  <c r="S45" i="1"/>
  <c r="R45" i="1"/>
  <c r="S44" i="1"/>
  <c r="R44" i="1"/>
  <c r="Q44" i="1"/>
  <c r="R43" i="1"/>
  <c r="Q43" i="1"/>
  <c r="P43" i="1"/>
  <c r="Z27" i="1"/>
  <c r="Y27" i="1"/>
  <c r="X27" i="1"/>
  <c r="Y26" i="1"/>
  <c r="X26" i="1"/>
  <c r="W26" i="1"/>
  <c r="X25" i="1"/>
  <c r="W25" i="1"/>
  <c r="V25" i="1"/>
  <c r="W24" i="1"/>
  <c r="V24" i="1"/>
  <c r="U24" i="1"/>
  <c r="V23" i="1"/>
  <c r="U23" i="1"/>
  <c r="T23" i="1"/>
  <c r="U22" i="1"/>
  <c r="T22" i="1"/>
  <c r="S22" i="1"/>
  <c r="T21" i="1"/>
  <c r="S21" i="1"/>
  <c r="R21" i="1"/>
  <c r="S20" i="1"/>
  <c r="R20" i="1"/>
  <c r="Q20" i="1"/>
  <c r="R19" i="1"/>
  <c r="Q19" i="1"/>
  <c r="P19" i="1"/>
  <c r="E40" i="1"/>
  <c r="E41" i="1"/>
  <c r="E42" i="1"/>
  <c r="E43" i="1"/>
  <c r="U43" i="1" s="1"/>
  <c r="E44" i="1"/>
  <c r="T44" i="1" s="1"/>
  <c r="E45" i="1"/>
  <c r="W45" i="1" s="1"/>
  <c r="E46" i="1"/>
  <c r="V46" i="1" s="1"/>
  <c r="E47" i="1"/>
  <c r="Y47" i="1" s="1"/>
  <c r="E48" i="1"/>
  <c r="X48" i="1" s="1"/>
  <c r="E49" i="1"/>
  <c r="AA49" i="1" s="1"/>
  <c r="E50" i="1"/>
  <c r="Z50" i="1" s="1"/>
  <c r="E51" i="1"/>
  <c r="AC51" i="1" s="1"/>
  <c r="E39" i="1"/>
  <c r="D40" i="1"/>
  <c r="D41" i="1"/>
  <c r="D42" i="1"/>
  <c r="D43" i="1"/>
  <c r="D44" i="1"/>
  <c r="D45" i="1"/>
  <c r="D46" i="1"/>
  <c r="D47" i="1"/>
  <c r="D48" i="1"/>
  <c r="D49" i="1"/>
  <c r="D50" i="1"/>
  <c r="D51" i="1"/>
  <c r="D39" i="1"/>
  <c r="E20" i="1"/>
  <c r="V20" i="1" s="1"/>
  <c r="E21" i="1"/>
  <c r="U21" i="1" s="1"/>
  <c r="E22" i="1"/>
  <c r="X22" i="1" s="1"/>
  <c r="E23" i="1"/>
  <c r="W23" i="1" s="1"/>
  <c r="E24" i="1"/>
  <c r="Z24" i="1" s="1"/>
  <c r="E25" i="1"/>
  <c r="Y25" i="1" s="1"/>
  <c r="E26" i="1"/>
  <c r="AB26" i="1" s="1"/>
  <c r="E27" i="1"/>
  <c r="AA27" i="1" s="1"/>
  <c r="D20" i="1"/>
  <c r="D21" i="1"/>
  <c r="D22" i="1"/>
  <c r="D23" i="1"/>
  <c r="D24" i="1"/>
  <c r="D25" i="1"/>
  <c r="D26" i="1"/>
  <c r="D27" i="1"/>
  <c r="D19" i="1"/>
  <c r="E19" i="1"/>
  <c r="S19" i="1" s="1"/>
  <c r="Z65" i="6" l="1"/>
  <c r="Z67" i="6" s="1"/>
  <c r="AA74" i="6" s="1"/>
  <c r="W53" i="6"/>
  <c r="V53" i="7"/>
  <c r="X55" i="7" s="1"/>
  <c r="X56" i="7" s="1"/>
  <c r="M53" i="7"/>
  <c r="L53" i="7"/>
  <c r="L74" i="7" s="1"/>
  <c r="O53" i="7"/>
  <c r="J53" i="7"/>
  <c r="J74" i="7" s="1"/>
  <c r="N53" i="7"/>
  <c r="V53" i="6"/>
  <c r="U53" i="6"/>
  <c r="J53" i="6"/>
  <c r="J74" i="6" s="1"/>
  <c r="Y48" i="1"/>
  <c r="U44" i="1"/>
  <c r="T43" i="1"/>
  <c r="V45" i="1"/>
  <c r="AB51" i="1"/>
  <c r="X47" i="1"/>
  <c r="Z49" i="1"/>
  <c r="U59" i="1"/>
  <c r="W46" i="1"/>
  <c r="AA50" i="1"/>
  <c r="S43" i="1"/>
  <c r="V44" i="1"/>
  <c r="V59" i="1" s="1"/>
  <c r="U45" i="1"/>
  <c r="X46" i="1"/>
  <c r="X59" i="1" s="1"/>
  <c r="W47" i="1"/>
  <c r="Z48" i="1"/>
  <c r="Y49" i="1"/>
  <c r="AB50" i="1"/>
  <c r="AA51" i="1"/>
  <c r="T19" i="1"/>
  <c r="X23" i="1"/>
  <c r="Z25" i="1"/>
  <c r="AB27" i="1"/>
  <c r="U19" i="1"/>
  <c r="T20" i="1"/>
  <c r="W21" i="1"/>
  <c r="V22" i="1"/>
  <c r="Y23" i="1"/>
  <c r="X24" i="1"/>
  <c r="AA25" i="1"/>
  <c r="Z26" i="1"/>
  <c r="AC27" i="1"/>
  <c r="U20" i="1"/>
  <c r="W22" i="1"/>
  <c r="Y24" i="1"/>
  <c r="AA26" i="1"/>
  <c r="V21" i="1"/>
  <c r="Q18" i="1"/>
  <c r="P18" i="1"/>
  <c r="O18" i="1"/>
  <c r="D18" i="1"/>
  <c r="E18" i="1"/>
  <c r="T18" i="1" s="1"/>
  <c r="Q42" i="1"/>
  <c r="P42" i="1"/>
  <c r="O42" i="1"/>
  <c r="R42" i="1"/>
  <c r="P17" i="1"/>
  <c r="O17" i="1"/>
  <c r="N17" i="1"/>
  <c r="O16" i="1"/>
  <c r="N16" i="1"/>
  <c r="M16" i="1"/>
  <c r="N15" i="1"/>
  <c r="M15" i="1"/>
  <c r="L15" i="1"/>
  <c r="M14" i="1"/>
  <c r="L14" i="1"/>
  <c r="K14" i="1"/>
  <c r="L13" i="1"/>
  <c r="K13" i="1"/>
  <c r="J13" i="1"/>
  <c r="D17" i="1"/>
  <c r="E17" i="1"/>
  <c r="S17" i="1" s="1"/>
  <c r="D16" i="1"/>
  <c r="E16" i="1"/>
  <c r="Q16" i="1" s="1"/>
  <c r="X55" i="6" l="1"/>
  <c r="X56" i="6" s="1"/>
  <c r="X67" i="6" s="1"/>
  <c r="W59" i="1"/>
  <c r="X53" i="1"/>
  <c r="V53" i="1"/>
  <c r="T53" i="1"/>
  <c r="W53" i="1"/>
  <c r="U53" i="1"/>
  <c r="R17" i="1"/>
  <c r="S42" i="1"/>
  <c r="T42" i="1"/>
  <c r="T59" i="1" s="1"/>
  <c r="S18" i="1"/>
  <c r="S53" i="1" s="1"/>
  <c r="R18" i="1"/>
  <c r="Q17" i="1"/>
  <c r="R16" i="1"/>
  <c r="P16" i="1"/>
  <c r="P41" i="1"/>
  <c r="O41" i="1"/>
  <c r="N41" i="1"/>
  <c r="R41" i="1"/>
  <c r="O40" i="1"/>
  <c r="N40" i="1"/>
  <c r="M40" i="1"/>
  <c r="Q40" i="1"/>
  <c r="N39" i="1"/>
  <c r="M39" i="1"/>
  <c r="L39" i="1"/>
  <c r="P39" i="1"/>
  <c r="E15" i="1"/>
  <c r="D15" i="1"/>
  <c r="E14" i="1"/>
  <c r="D14" i="1"/>
  <c r="E13" i="1"/>
  <c r="D13" i="1"/>
  <c r="K12" i="1"/>
  <c r="J12" i="1"/>
  <c r="I12" i="1"/>
  <c r="E12" i="1"/>
  <c r="N12" i="1" s="1"/>
  <c r="D12" i="1"/>
  <c r="J11" i="1"/>
  <c r="I11" i="1"/>
  <c r="H11" i="1"/>
  <c r="E11" i="1"/>
  <c r="M11" i="1" s="1"/>
  <c r="D11" i="1"/>
  <c r="I10" i="1"/>
  <c r="H10" i="1"/>
  <c r="G10" i="1"/>
  <c r="E10" i="1"/>
  <c r="L10" i="1" s="1"/>
  <c r="D10" i="1"/>
  <c r="H9" i="1"/>
  <c r="H53" i="1" s="1"/>
  <c r="G9" i="1"/>
  <c r="G53" i="1" s="1"/>
  <c r="F9" i="1"/>
  <c r="F53" i="1" s="1"/>
  <c r="E9" i="1"/>
  <c r="K9" i="1" s="1"/>
  <c r="D9" i="1"/>
  <c r="E8" i="1"/>
  <c r="D8" i="1"/>
  <c r="E7" i="1"/>
  <c r="D7" i="1"/>
  <c r="E6" i="1"/>
  <c r="D6" i="1"/>
  <c r="E5" i="1"/>
  <c r="D5" i="1"/>
  <c r="E4" i="1"/>
  <c r="D4" i="1"/>
  <c r="L59" i="1" l="1"/>
  <c r="L70" i="1"/>
  <c r="L64" i="1"/>
  <c r="M59" i="1"/>
  <c r="N59" i="1"/>
  <c r="R53" i="1"/>
  <c r="P14" i="1"/>
  <c r="O14" i="1"/>
  <c r="N14" i="1"/>
  <c r="M13" i="1"/>
  <c r="O13" i="1"/>
  <c r="N13" i="1"/>
  <c r="P15" i="1"/>
  <c r="O15" i="1"/>
  <c r="Q15" i="1"/>
  <c r="Q53" i="1" s="1"/>
  <c r="L12" i="1"/>
  <c r="Q39" i="1"/>
  <c r="R40" i="1"/>
  <c r="R59" i="1" s="1"/>
  <c r="S41" i="1"/>
  <c r="S59" i="1" s="1"/>
  <c r="I9" i="1"/>
  <c r="I53" i="1" s="1"/>
  <c r="J10" i="1"/>
  <c r="K11" i="1"/>
  <c r="J9" i="1"/>
  <c r="K10" i="1"/>
  <c r="L11" i="1"/>
  <c r="M12" i="1"/>
  <c r="M53" i="1" s="1"/>
  <c r="O39" i="1"/>
  <c r="O59" i="1" s="1"/>
  <c r="P40" i="1"/>
  <c r="P59" i="1" s="1"/>
  <c r="Q41" i="1"/>
  <c r="L53" i="1" l="1"/>
  <c r="N53" i="1"/>
  <c r="X55" i="1"/>
  <c r="X56" i="1" s="1"/>
  <c r="X67" i="1" s="1"/>
  <c r="K53" i="1"/>
  <c r="Q59" i="1"/>
  <c r="J53" i="1"/>
  <c r="O53" i="1"/>
  <c r="P53" i="1"/>
</calcChain>
</file>

<file path=xl/sharedStrings.xml><?xml version="1.0" encoding="utf-8"?>
<sst xmlns="http://schemas.openxmlformats.org/spreadsheetml/2006/main" count="570" uniqueCount="44">
  <si>
    <t>12 week</t>
  </si>
  <si>
    <t>24 week</t>
  </si>
  <si>
    <t>June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</si>
  <si>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</si>
  <si>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</si>
  <si>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</si>
  <si>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</si>
  <si>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</si>
  <si>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</si>
  <si>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</si>
  <si>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</si>
  <si>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</si>
  <si>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</si>
  <si>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</si>
  <si>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ჰარვონი</t>
  </si>
  <si>
    <t>ეპკლუსა</t>
  </si>
  <si>
    <t>ჰარვონი სულ</t>
  </si>
  <si>
    <t>ეპკლუსა სულ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</si>
  <si>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</si>
  <si>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</si>
  <si>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</si>
  <si>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</si>
  <si>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</si>
  <si>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</si>
  <si>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</si>
  <si>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</si>
  <si>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</si>
  <si>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</si>
  <si>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</si>
  <si>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</si>
  <si>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არსებული ნაშთი (მარტის მდგომარეობით)</t>
  </si>
  <si>
    <t>არსებული ნაშთი საკმარისია (...თვე)</t>
  </si>
  <si>
    <t>2018-2019</t>
  </si>
  <si>
    <t>არსებული ნაშთი (აპრილის მდგომარეობით)</t>
  </si>
  <si>
    <t>ჰარვონი სულ (ოქტომბერი-დეკემბერი ახალი პარტია)</t>
  </si>
  <si>
    <t>საჭიროება წლის ბოლომდე (ოქტომბერი-დეკემბერი)</t>
  </si>
  <si>
    <t>საჭიროება წლის ბოლომდე (მაისი-დეკემბერი)</t>
  </si>
  <si>
    <t>საჭიროება წლის ბოლომდე მარაგის გათვალისწინებით</t>
  </si>
  <si>
    <t>TOTAL HARVONI</t>
  </si>
  <si>
    <t xml:space="preserve">ჰარვონი ბუფერული რაოდენობა </t>
  </si>
  <si>
    <t>სულ ბუფერული რაოდენობა (იანვარი-მარტი)</t>
  </si>
  <si>
    <t>ჰარვონი წლის ბოლომდე+ბუფერი</t>
  </si>
  <si>
    <t>გაჩუქება</t>
  </si>
  <si>
    <t>დარჩენილი მარაგი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</si>
</sst>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rgb="FFFF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9" fontId="2" fillId="0" borderId="1" xfId="0" applyNumberFormat="1" applyFont="1" applyBorder="1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0" fontId="0" fillId="2" borderId="1" xfId="0" applyFill="1" applyBorder="1"/>
    <xf numFmtId="0" fontId="0" fillId="3" borderId="1" xfId="0" applyFill="1" applyBorder="1"/>
    <xf numFmtId="0" fontId="0" fillId="0" borderId="4" xfId="0" applyFill="1" applyBorder="1" applyAlignment="1">
      <alignment horizontal="center" vertical="center"/>
    </xf>
    <xf numFmtId="0" fontId="0" fillId="0" borderId="0" xfId="0" applyFill="1"/>
    <xf numFmtId="0" fontId="3" fillId="0" borderId="1" xfId="0" applyFont="1" applyBorder="1" applyAlignment="1">
      <alignment horizontal="left" wrapText="1"/>
    </xf>
    <xf numFmtId="0" fontId="4" fillId="2" borderId="1" xfId="0" applyFont="1" applyFill="1" applyBorder="1"/>
    <xf numFmtId="0" fontId="1" fillId="2" borderId="1" xfId="0" applyFont="1" applyFill="1" applyBorder="1"/>
    <xf numFmtId="0" fontId="4" fillId="3" borderId="1" xfId="0" applyFont="1" applyFill="1" applyBorder="1"/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left" wrapText="1"/>
    </xf>
    <xf numFmtId="0" fontId="0" fillId="0" borderId="4" xfId="0" applyBorder="1" applyAlignment="1">
      <alignment horizontal="center" vertical="center"/>
    </xf>
    <xf numFmtId="0" fontId="3" fillId="0" borderId="1" xfId="0" applyFont="1" applyBorder="1" applyAlignment="1">
      <alignment horizontal="left" wrapText="1"/>
    </xf>
    <xf numFmtId="0" fontId="0" fillId="0" borderId="4" xfId="0" applyBorder="1" applyAlignment="1">
      <alignment horizontal="center" vertical="center"/>
    </xf>
    <xf numFmtId="0" fontId="0" fillId="0" borderId="0" xfId="0" applyBorder="1"/>
    <xf numFmtId="0" fontId="0" fillId="4" borderId="4" xfId="0" applyFill="1" applyBorder="1" applyAlignment="1">
      <alignment horizontal="center" vertical="center"/>
    </xf>
    <xf numFmtId="0" fontId="0" fillId="4" borderId="1" xfId="0" applyFill="1" applyBorder="1"/>
    <xf numFmtId="0" fontId="0" fillId="4" borderId="1" xfId="0" applyFill="1" applyBorder="1" applyAlignment="1">
      <alignment horizontal="center"/>
    </xf>
    <xf numFmtId="0" fontId="0" fillId="4" borderId="0" xfId="0" applyFill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left" wrapText="1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5" fillId="0" borderId="1" xfId="0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152399</xdr:colOff>
      <xdr:row>74</xdr:row>
      <xdr:rowOff>171450</xdr:rowOff>
    </xdr:from>
    <xdr:to>
      <xdr:col>19</xdr:col>
      <xdr:colOff>152400</xdr:colOff>
      <xdr:row>88</xdr:row>
      <xdr:rowOff>114299</xdr:rowOff>
    </xdr:to>
    <xdr:sp macro="" textlink="">
      <xdr:nvSpPr>
        <xdr:cNvPr id="2" name="TextBox 1"/>
        <xdr:cNvSpPr txBox="1"/>
      </xdr:nvSpPr>
      <xdr:spPr>
        <a:xfrm>
          <a:off x="152399" y="10858500"/>
          <a:ext cx="8010526" cy="260984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ka-GE" sz="11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ვარიანტი 1</a:t>
          </a:r>
        </a:p>
        <a:p>
          <a:r>
            <a:rPr lang="en-US" sz="11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ჰარვონი</a:t>
          </a:r>
          <a:r>
            <a:rPr lang="ka-GE" sz="11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ს</a:t>
          </a:r>
          <a:r>
            <a:rPr lang="ka-GE" sz="1100" b="1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პროგნოზი</a:t>
          </a:r>
          <a:endParaRPr lang="en-US" sz="1100" b="1" u="sng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ka-G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</a:t>
          </a:r>
          <a:r>
            <a:rPr lang="en-US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თვეში  პაციენტების რაოდენობა - </a:t>
          </a:r>
          <a:r>
            <a:rPr lang="ka-GE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500</a:t>
          </a:r>
          <a:endParaRPr lang="en-US" sz="1100" b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ka-GE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</a:t>
          </a:r>
          <a:r>
            <a:rPr lang="en-US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აღნიშნული პაციენტებისთვის </a:t>
          </a:r>
          <a:r>
            <a:rPr lang="en-US" sz="11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წლის ბოლომდე (</a:t>
          </a:r>
          <a:r>
            <a:rPr lang="ka-GE" sz="11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მაისი-დეკემბერი</a:t>
          </a:r>
          <a:r>
            <a:rPr lang="en-US" sz="11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) საჭირო ჰარვონის </a:t>
          </a:r>
          <a:r>
            <a:rPr lang="en-US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რაოდენობა (კოლოფი) - </a:t>
          </a:r>
          <a:r>
            <a:rPr lang="ka-GE" sz="1200" b="1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12 540</a:t>
          </a:r>
          <a:endParaRPr lang="en-US" sz="1200" b="1" u="sng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r>
            <a:rPr lang="ka-GE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</a:t>
          </a:r>
          <a:r>
            <a:rPr lang="en-US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არსებული </a:t>
          </a:r>
          <a:r>
            <a:rPr lang="ka-GE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ნაშთი</a:t>
          </a:r>
          <a:r>
            <a:rPr lang="en-US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ka-GE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აპრილის თვის მდგომარეობით (კოლოფი-</a:t>
          </a:r>
          <a:r>
            <a:rPr lang="ka-GE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ვადით 31.12.2019წ</a:t>
          </a:r>
          <a:r>
            <a:rPr lang="ka-GE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r>
            <a:rPr lang="en-US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ka-GE" sz="1200" b="1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8192</a:t>
          </a:r>
          <a:r>
            <a:rPr lang="ka-GE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</a:p>
        <a:p>
          <a:r>
            <a:rPr lang="ka-GE" sz="1100" b="0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*სულ 2019 წლის ბოლომდე საჭირო ჰარვონის რაოდენობა (კოლოფი) </a:t>
          </a:r>
          <a:r>
            <a:rPr lang="ka-GE" sz="1200" b="1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4348</a:t>
          </a:r>
          <a:r>
            <a:rPr lang="ka-GE" sz="1100" b="0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(=12 540-8192) </a:t>
          </a:r>
          <a:endParaRPr lang="ka-GE" sz="1200" b="1" u="sng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r>
            <a:rPr lang="ka-GE" sz="1200" b="1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*</a:t>
          </a:r>
          <a:r>
            <a:rPr lang="ka-GE" sz="1200" b="0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ჰარვონის მიწოდების უწყვეტობისთვის საჭირო ბუფერული (3 თვის) რაოდენობა (კოლოფი) - </a:t>
          </a:r>
          <a:r>
            <a:rPr lang="ka-GE" sz="1200" b="1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3000</a:t>
          </a:r>
        </a:p>
        <a:p>
          <a:endParaRPr lang="ka-GE" sz="1200" b="1" u="sng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r>
            <a:rPr lang="ka-GE" sz="1200" b="1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სულ ჰარვონის ჯამური საჭიროება (კოლოფი) 7348 (=4348+3000)</a:t>
          </a:r>
          <a:endParaRPr lang="en-US" sz="1200" b="1" u="sng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152399</xdr:colOff>
      <xdr:row>74</xdr:row>
      <xdr:rowOff>171450</xdr:rowOff>
    </xdr:from>
    <xdr:to>
      <xdr:col>19</xdr:col>
      <xdr:colOff>152400</xdr:colOff>
      <xdr:row>88</xdr:row>
      <xdr:rowOff>114299</xdr:rowOff>
    </xdr:to>
    <xdr:sp macro="" textlink="">
      <xdr:nvSpPr>
        <xdr:cNvPr id="2" name="TextBox 1"/>
        <xdr:cNvSpPr txBox="1"/>
      </xdr:nvSpPr>
      <xdr:spPr>
        <a:xfrm>
          <a:off x="152399" y="10858500"/>
          <a:ext cx="8010526" cy="260984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ka-GE" sz="11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ვარიანტი 2</a:t>
          </a:r>
        </a:p>
        <a:p>
          <a:r>
            <a:rPr lang="en-US" sz="11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ჰარვონი</a:t>
          </a:r>
          <a:r>
            <a:rPr lang="ka-GE" sz="11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ს</a:t>
          </a:r>
          <a:r>
            <a:rPr lang="ka-GE" sz="1100" b="1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პროგნოზი</a:t>
          </a:r>
          <a:endParaRPr lang="en-US" sz="1100" b="1" u="sng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ka-G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</a:t>
          </a:r>
          <a:r>
            <a:rPr lang="en-US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თვეში  პაციენტების რაოდენობა - </a:t>
          </a:r>
          <a:r>
            <a:rPr lang="ka-GE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350</a:t>
          </a:r>
          <a:endParaRPr lang="en-US" sz="1100" b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ka-GE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</a:t>
          </a:r>
          <a:r>
            <a:rPr lang="en-US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აღნიშნული პაციენტებისთვის </a:t>
          </a:r>
          <a:r>
            <a:rPr lang="en-US" sz="11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წლის ბოლომდე (</a:t>
          </a:r>
          <a:r>
            <a:rPr lang="ka-GE" sz="11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მაისი-დეკემბერი</a:t>
          </a:r>
          <a:r>
            <a:rPr lang="en-US" sz="11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) საჭირო ჰარვონის </a:t>
          </a:r>
          <a:r>
            <a:rPr lang="en-US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რაოდენობა (კოლოფი) - </a:t>
          </a:r>
          <a:r>
            <a:rPr lang="ka-GE" sz="1200" b="1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9 770</a:t>
          </a:r>
          <a:endParaRPr lang="en-US" sz="1200" b="1" u="sng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r>
            <a:rPr lang="ka-GE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</a:t>
          </a:r>
          <a:r>
            <a:rPr lang="en-US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არსებული </a:t>
          </a:r>
          <a:r>
            <a:rPr lang="ka-GE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ნაშთი</a:t>
          </a:r>
          <a:r>
            <a:rPr lang="en-US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ka-GE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აპრილის თვის მდგომარეობით (კოლოფი-</a:t>
          </a:r>
          <a:r>
            <a:rPr lang="ka-GE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ვადით 31.12.2019წ</a:t>
          </a:r>
          <a:r>
            <a:rPr lang="ka-GE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r>
            <a:rPr lang="en-US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ka-GE" sz="1200" b="1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8192</a:t>
          </a:r>
          <a:r>
            <a:rPr lang="ka-GE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</a:p>
        <a:p>
          <a:r>
            <a:rPr lang="ka-GE" sz="1100" b="0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*სულ 2019 წლის ბოლომდე საჭირო ჰარვონის რაოდენობა (კოლოფი) </a:t>
          </a:r>
          <a:r>
            <a:rPr lang="ka-GE" sz="1200" b="1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1578 </a:t>
          </a:r>
          <a:r>
            <a:rPr lang="ka-GE" sz="1100" b="0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(=9770-8192) </a:t>
          </a:r>
          <a:endParaRPr lang="ka-GE" sz="1200" b="1" u="sng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r>
            <a:rPr lang="ka-GE" sz="1200" b="1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*</a:t>
          </a:r>
          <a:r>
            <a:rPr lang="ka-GE" sz="1200" b="0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ჰარვონის მიწოდების უწყვეტობისთვის საჭირო ბუფერული (3 თვის) რაოდენობა (კოლოფი) - </a:t>
          </a:r>
          <a:r>
            <a:rPr lang="ka-GE" sz="1200" b="1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2100</a:t>
          </a:r>
        </a:p>
        <a:p>
          <a:endParaRPr lang="ka-GE" sz="1200" b="1" u="sng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r>
            <a:rPr lang="ka-GE" sz="1200" b="1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სულ ჰარვონის ჯამური საჭიროება (კოლოფი) 3678 (=1578+2100)</a:t>
          </a:r>
          <a:endParaRPr lang="en-US" sz="1200" b="1" u="sng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152399</xdr:colOff>
      <xdr:row>74</xdr:row>
      <xdr:rowOff>171450</xdr:rowOff>
    </xdr:from>
    <xdr:to>
      <xdr:col>19</xdr:col>
      <xdr:colOff>152400</xdr:colOff>
      <xdr:row>88</xdr:row>
      <xdr:rowOff>114299</xdr:rowOff>
    </xdr:to>
    <xdr:sp macro="" textlink="">
      <xdr:nvSpPr>
        <xdr:cNvPr id="2" name="TextBox 1"/>
        <xdr:cNvSpPr txBox="1"/>
      </xdr:nvSpPr>
      <xdr:spPr>
        <a:xfrm>
          <a:off x="152399" y="10858500"/>
          <a:ext cx="8010526" cy="260984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ka-GE" sz="11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ვარიანტი 3</a:t>
          </a:r>
        </a:p>
        <a:p>
          <a:r>
            <a:rPr lang="en-US" sz="11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ჰარვონი</a:t>
          </a:r>
          <a:r>
            <a:rPr lang="ka-GE" sz="11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ს</a:t>
          </a:r>
          <a:r>
            <a:rPr lang="ka-GE" sz="1100" b="1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პროგნოზი</a:t>
          </a:r>
          <a:endParaRPr lang="en-US" sz="1100" b="1" u="sng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ka-G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</a:t>
          </a:r>
          <a:r>
            <a:rPr lang="en-US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თვეში  პაციენტების რაოდენობა - </a:t>
          </a:r>
          <a:r>
            <a:rPr lang="ka-GE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250</a:t>
          </a:r>
          <a:endParaRPr lang="en-US" sz="1100" b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ka-GE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</a:t>
          </a:r>
          <a:r>
            <a:rPr lang="en-US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აღნიშნული პაციენტებისთვის </a:t>
          </a:r>
          <a:r>
            <a:rPr lang="en-US" sz="11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წლის ბოლომდე (</a:t>
          </a:r>
          <a:r>
            <a:rPr lang="ka-GE" sz="11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მაისი-დეკემბერი</a:t>
          </a:r>
          <a:r>
            <a:rPr lang="en-US" sz="11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) საჭირო ჰარვონის </a:t>
          </a:r>
          <a:r>
            <a:rPr lang="en-US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რაოდენობა (კოლოფი) - </a:t>
          </a:r>
          <a:r>
            <a:rPr lang="ka-GE" sz="1200" b="1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6430</a:t>
          </a:r>
          <a:endParaRPr lang="en-US" sz="1200" b="1" u="sng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r>
            <a:rPr lang="ka-GE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</a:t>
          </a:r>
          <a:r>
            <a:rPr lang="en-US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არსებული </a:t>
          </a:r>
          <a:r>
            <a:rPr lang="ka-GE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ნაშთი</a:t>
          </a:r>
          <a:r>
            <a:rPr lang="en-US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ka-GE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აპრილის თვის მდგომარეობით (კოლოფი-</a:t>
          </a:r>
          <a:r>
            <a:rPr lang="ka-GE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ვადით 31.12.2019წ</a:t>
          </a:r>
          <a:r>
            <a:rPr lang="ka-GE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r>
            <a:rPr lang="en-US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ka-GE" sz="1200" b="1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8192</a:t>
          </a:r>
          <a:r>
            <a:rPr lang="ka-GE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</a:p>
        <a:p>
          <a:r>
            <a:rPr lang="ka-GE" sz="1100" b="0" u="sng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*არსებული მარაგიდან გაუხარჯავი ჰარვონის რაოდენობა (კოლოფი) </a:t>
          </a:r>
          <a:r>
            <a:rPr lang="ka-GE" sz="1200" b="1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1762 </a:t>
          </a:r>
          <a:r>
            <a:rPr lang="ka-GE" sz="1100" b="0" u="sng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(=8192-6430</a:t>
          </a:r>
          <a:r>
            <a:rPr lang="ka-GE" sz="1100" b="1" u="sng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) </a:t>
          </a:r>
          <a:r>
            <a:rPr lang="en-US" sz="1100" b="1" u="sng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!!</a:t>
          </a:r>
          <a:endParaRPr lang="ka-GE" sz="1100" b="1" u="sng" baseline="0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r>
            <a:rPr lang="ka-GE" sz="1100" b="0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*ოქტომბერი-დეკემბერში ჩართული პაციენტებისათვის წლის ბოლომდე საჭირო ჰარვონის რაოდენობა (კოლოფი) - </a:t>
          </a:r>
          <a:r>
            <a:rPr lang="ka-GE" sz="1200" b="1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1500</a:t>
          </a:r>
        </a:p>
        <a:p>
          <a:r>
            <a:rPr lang="ka-GE" sz="1200" b="1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*</a:t>
          </a:r>
          <a:r>
            <a:rPr lang="ka-GE" sz="1200" b="0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ჰარვონის მიწოდების უწყვეტობისთვის საჭირო ბუფერული (3 თვის) რაოდენობა (კოლოფი) - </a:t>
          </a:r>
          <a:r>
            <a:rPr lang="ka-GE" sz="1200" b="1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1500</a:t>
          </a:r>
        </a:p>
        <a:p>
          <a:endParaRPr lang="ka-GE" sz="1200" b="1" u="sng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r>
            <a:rPr lang="ka-GE" sz="1200" b="1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სულ ჰარვონის ჯამური საჭიროება (კოლოფი) 3000 (=1500+1500)</a:t>
          </a:r>
          <a:endParaRPr lang="en-US" sz="1200" b="1" u="sng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152399</xdr:colOff>
      <xdr:row>74</xdr:row>
      <xdr:rowOff>171450</xdr:rowOff>
    </xdr:from>
    <xdr:to>
      <xdr:col>19</xdr:col>
      <xdr:colOff>152400</xdr:colOff>
      <xdr:row>88</xdr:row>
      <xdr:rowOff>114299</xdr:rowOff>
    </xdr:to>
    <xdr:sp macro="" textlink="">
      <xdr:nvSpPr>
        <xdr:cNvPr id="2" name="TextBox 1"/>
        <xdr:cNvSpPr txBox="1"/>
      </xdr:nvSpPr>
      <xdr:spPr>
        <a:xfrm>
          <a:off x="152399" y="10858500"/>
          <a:ext cx="8010526" cy="260984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ka-GE" sz="11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ვარიანტი 1</a:t>
          </a:r>
        </a:p>
        <a:p>
          <a:r>
            <a:rPr lang="en-US" sz="11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ჰარვონი</a:t>
          </a:r>
          <a:r>
            <a:rPr lang="ka-GE" sz="11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ს</a:t>
          </a:r>
          <a:r>
            <a:rPr lang="ka-GE" sz="1100" b="1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პროგნოზი</a:t>
          </a:r>
          <a:endParaRPr lang="en-US" sz="1100" b="1" u="sng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ka-G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</a:t>
          </a:r>
          <a:r>
            <a:rPr lang="en-US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თვეში  პაციენტების რაოდენობა - </a:t>
          </a:r>
          <a:r>
            <a:rPr lang="ka-GE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500</a:t>
          </a:r>
          <a:endParaRPr lang="en-US" sz="1100" b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ka-GE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</a:t>
          </a:r>
          <a:r>
            <a:rPr lang="en-US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აღნიშნული პაციენტებისთვის </a:t>
          </a:r>
          <a:r>
            <a:rPr lang="en-US" sz="11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წლის ბოლომდე (</a:t>
          </a:r>
          <a:r>
            <a:rPr lang="ka-GE" sz="11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მაისი-დეკემბერი</a:t>
          </a:r>
          <a:r>
            <a:rPr lang="en-US" sz="11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) საჭირო ჰარვონის </a:t>
          </a:r>
          <a:r>
            <a:rPr lang="en-US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რაოდენობა (კოლოფი) - </a:t>
          </a:r>
          <a:r>
            <a:rPr lang="ka-GE" sz="1200" b="1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12 540</a:t>
          </a:r>
          <a:endParaRPr lang="en-US" sz="1200" b="1" u="sng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r>
            <a:rPr lang="ka-GE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</a:t>
          </a:r>
          <a:r>
            <a:rPr lang="en-US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არსებული </a:t>
          </a:r>
          <a:r>
            <a:rPr lang="ka-GE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ნაშთი</a:t>
          </a:r>
          <a:r>
            <a:rPr lang="en-US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ka-GE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აპრილის თვის მდგომარეობით (კოლოფი-</a:t>
          </a:r>
          <a:r>
            <a:rPr lang="ka-GE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ვადით 31.12.2019წ</a:t>
          </a:r>
          <a:r>
            <a:rPr lang="ka-GE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r>
            <a:rPr lang="en-US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ka-GE" sz="1200" b="1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8192</a:t>
          </a:r>
          <a:r>
            <a:rPr lang="ka-GE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</a:p>
        <a:p>
          <a:r>
            <a:rPr lang="ka-GE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</a:t>
          </a:r>
          <a:r>
            <a:rPr lang="ka-GE" sz="1100" b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თუ გავაჩუქებთ 1500 კოლოფს, მარაგის სახით დაგვრჩება </a:t>
          </a:r>
          <a:r>
            <a:rPr lang="ka-GE" sz="12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6692</a:t>
          </a:r>
          <a:r>
            <a:rPr lang="ka-GE" sz="1100" b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 კოლოფი</a:t>
          </a:r>
        </a:p>
        <a:p>
          <a:r>
            <a:rPr lang="ka-GE" sz="1100" b="0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*სულ 2019 წლის ბოლომდე საჭირო ჰარვონის რაოდენობა (კოლოფი) </a:t>
          </a:r>
          <a:r>
            <a:rPr lang="ka-GE" sz="1200" b="1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5848</a:t>
          </a:r>
          <a:r>
            <a:rPr lang="ka-GE" sz="1100" b="0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(=12 540-6692) </a:t>
          </a:r>
          <a:endParaRPr lang="ka-GE" sz="1200" b="1" u="sng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r>
            <a:rPr lang="ka-GE" sz="1200" b="1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*</a:t>
          </a:r>
          <a:r>
            <a:rPr lang="ka-GE" sz="1200" b="0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ჰარვონის მიწოდების უწყვეტობისთვის საჭირო ბუფერული (3 თვის) რაოდენობა (კოლოფი) - </a:t>
          </a:r>
          <a:r>
            <a:rPr lang="ka-GE" sz="1200" b="1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3000</a:t>
          </a:r>
        </a:p>
        <a:p>
          <a:endParaRPr lang="ka-GE" sz="1200" b="1" u="sng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r>
            <a:rPr lang="ka-GE" sz="1200" b="1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სულ ჰარვონის საჭიროება (კოლოფი) 8848 (=5848+3000)</a:t>
          </a:r>
          <a:endParaRPr lang="en-US" sz="1200" b="1" u="sng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152399</xdr:colOff>
      <xdr:row>74</xdr:row>
      <xdr:rowOff>171450</xdr:rowOff>
    </xdr:from>
    <xdr:to>
      <xdr:col>19</xdr:col>
      <xdr:colOff>152400</xdr:colOff>
      <xdr:row>88</xdr:row>
      <xdr:rowOff>114299</xdr:rowOff>
    </xdr:to>
    <xdr:sp macro="" textlink="">
      <xdr:nvSpPr>
        <xdr:cNvPr id="2" name="TextBox 1"/>
        <xdr:cNvSpPr txBox="1"/>
      </xdr:nvSpPr>
      <xdr:spPr>
        <a:xfrm>
          <a:off x="152399" y="10858500"/>
          <a:ext cx="8010526" cy="260984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ka-GE" sz="11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ვარიანტი 2</a:t>
          </a:r>
        </a:p>
        <a:p>
          <a:r>
            <a:rPr lang="en-US" sz="11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ჰარვონი</a:t>
          </a:r>
          <a:r>
            <a:rPr lang="ka-GE" sz="11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ს</a:t>
          </a:r>
          <a:r>
            <a:rPr lang="ka-GE" sz="1100" b="1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პროგნოზი</a:t>
          </a:r>
          <a:endParaRPr lang="en-US" sz="1100" b="1" u="sng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ka-G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</a:t>
          </a:r>
          <a:r>
            <a:rPr lang="en-US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თვეში  პაციენტების რაოდენობა - </a:t>
          </a:r>
          <a:r>
            <a:rPr lang="ka-GE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350</a:t>
          </a:r>
          <a:endParaRPr lang="en-US" sz="1100" b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ka-GE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</a:t>
          </a:r>
          <a:r>
            <a:rPr lang="en-US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აღნიშნული პაციენტებისთვის </a:t>
          </a:r>
          <a:r>
            <a:rPr lang="en-US" sz="11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წლის ბოლომდე (</a:t>
          </a:r>
          <a:r>
            <a:rPr lang="ka-GE" sz="11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მაისი-დეკემბერი</a:t>
          </a:r>
          <a:r>
            <a:rPr lang="en-US" sz="11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) საჭირო ჰარვონის </a:t>
          </a:r>
          <a:r>
            <a:rPr lang="en-US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რაოდენობა (კოლოფი) - </a:t>
          </a:r>
          <a:r>
            <a:rPr lang="ka-GE" sz="1200" b="1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9 770</a:t>
          </a:r>
          <a:endParaRPr lang="en-US" sz="1200" b="1" u="sng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r>
            <a:rPr lang="ka-GE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</a:t>
          </a:r>
          <a:r>
            <a:rPr lang="en-US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არსებული </a:t>
          </a:r>
          <a:r>
            <a:rPr lang="ka-GE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ნაშთი</a:t>
          </a:r>
          <a:r>
            <a:rPr lang="en-US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ka-GE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აპრილის თვის მდგომარეობით (კოლოფი-</a:t>
          </a:r>
          <a:r>
            <a:rPr lang="ka-GE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ვადით 31.12.2019წ</a:t>
          </a:r>
          <a:r>
            <a:rPr lang="ka-GE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r>
            <a:rPr lang="en-US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ka-GE" sz="1200" b="1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8192</a:t>
          </a:r>
          <a:r>
            <a:rPr lang="ka-GE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</a:p>
        <a:p>
          <a:r>
            <a:rPr lang="ka-GE" sz="1100" b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*თუ გავაჩუქებთ 1500 კოლოფს, მარაგის სახით დაგვრჩება </a:t>
          </a:r>
          <a:r>
            <a:rPr lang="ka-GE" sz="11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6692</a:t>
          </a:r>
          <a:r>
            <a:rPr lang="ka-GE" sz="1100" b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 კოლოფი</a:t>
          </a:r>
        </a:p>
        <a:p>
          <a:r>
            <a:rPr lang="ka-GE" sz="1100" b="0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*სულ 2019 წლის ბოლომდე საჭირო ჰარვონის რაოდენობა (კოლოფი) </a:t>
          </a:r>
          <a:r>
            <a:rPr lang="ka-GE" sz="1200" b="1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3078 </a:t>
          </a:r>
          <a:r>
            <a:rPr lang="ka-GE" sz="1100" b="0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(=9770-6692) </a:t>
          </a:r>
          <a:endParaRPr lang="ka-GE" sz="1200" b="1" u="sng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r>
            <a:rPr lang="ka-GE" sz="1200" b="1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*</a:t>
          </a:r>
          <a:r>
            <a:rPr lang="ka-GE" sz="1200" b="0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ჰარვონის მიწოდების უწყვეტობისთვის საჭირო ბუფერული (3 თვის) რაოდენობა (კოლოფი) - </a:t>
          </a:r>
          <a:r>
            <a:rPr lang="ka-GE" sz="1200" b="1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2100</a:t>
          </a:r>
        </a:p>
        <a:p>
          <a:endParaRPr lang="ka-GE" sz="1200" b="1" u="sng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r>
            <a:rPr lang="ka-GE" sz="1200" b="1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სულ ჰარვონის საჭიროება (კოლოფი) 5178 (=3078+2100)</a:t>
          </a:r>
          <a:endParaRPr lang="en-US" sz="1200" b="1" u="sng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152399</xdr:colOff>
      <xdr:row>74</xdr:row>
      <xdr:rowOff>171450</xdr:rowOff>
    </xdr:from>
    <xdr:to>
      <xdr:col>19</xdr:col>
      <xdr:colOff>152400</xdr:colOff>
      <xdr:row>88</xdr:row>
      <xdr:rowOff>114299</xdr:rowOff>
    </xdr:to>
    <xdr:sp macro="" textlink="">
      <xdr:nvSpPr>
        <xdr:cNvPr id="2" name="TextBox 1"/>
        <xdr:cNvSpPr txBox="1"/>
      </xdr:nvSpPr>
      <xdr:spPr>
        <a:xfrm>
          <a:off x="152399" y="10858500"/>
          <a:ext cx="8010526" cy="260984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ka-GE" sz="11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ვარიანტი 3</a:t>
          </a:r>
        </a:p>
        <a:p>
          <a:r>
            <a:rPr lang="en-US" sz="11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ჰარვონი</a:t>
          </a:r>
          <a:r>
            <a:rPr lang="ka-GE" sz="11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ს</a:t>
          </a:r>
          <a:r>
            <a:rPr lang="ka-GE" sz="1100" b="1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პროგნოზი</a:t>
          </a:r>
          <a:endParaRPr lang="en-US" sz="1100" b="1" u="sng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ka-G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</a:t>
          </a:r>
          <a:r>
            <a:rPr lang="en-US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თვეში  პაციენტების რაოდენობა - </a:t>
          </a:r>
          <a:r>
            <a:rPr lang="ka-GE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250</a:t>
          </a:r>
          <a:endParaRPr lang="en-US" sz="1100" b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ka-GE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</a:t>
          </a:r>
          <a:r>
            <a:rPr lang="en-US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აღნიშნული პაციენტებისთვის </a:t>
          </a:r>
          <a:r>
            <a:rPr lang="en-US" sz="11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წლის ბოლომდე (</a:t>
          </a:r>
          <a:r>
            <a:rPr lang="ka-GE" sz="11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მაისი-დეკემბერი</a:t>
          </a:r>
          <a:r>
            <a:rPr lang="en-US" sz="11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) საჭირო ჰარვონის </a:t>
          </a:r>
          <a:r>
            <a:rPr lang="en-US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რაოდენობა (კოლოფი) - </a:t>
          </a:r>
          <a:r>
            <a:rPr lang="ka-GE" sz="1200" b="1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7930</a:t>
          </a:r>
          <a:endParaRPr lang="en-US" sz="1200" b="1" u="sng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r>
            <a:rPr lang="ka-GE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</a:t>
          </a:r>
          <a:r>
            <a:rPr lang="en-US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არსებული </a:t>
          </a:r>
          <a:r>
            <a:rPr lang="ka-GE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ნაშთი</a:t>
          </a:r>
          <a:r>
            <a:rPr lang="en-US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ka-GE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აპრილის თვის მდგომარეობით (კოლოფი-</a:t>
          </a:r>
          <a:r>
            <a:rPr lang="ka-GE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ვადით 31.12.2019წ</a:t>
          </a:r>
          <a:r>
            <a:rPr lang="ka-GE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r>
            <a:rPr lang="en-US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ka-GE" sz="1200" b="1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8192</a:t>
          </a:r>
          <a:r>
            <a:rPr lang="ka-GE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ka-GE" sz="1100" b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*თუ გავაჩუქებთ 1500 კოლოფს, მარაგის სახით დაგვრჩება </a:t>
          </a:r>
          <a:r>
            <a:rPr lang="ka-GE" sz="11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6692</a:t>
          </a:r>
          <a:r>
            <a:rPr lang="ka-GE" sz="1100" b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 კოლოფი</a:t>
          </a:r>
          <a:endParaRPr lang="en-US">
            <a:solidFill>
              <a:srgbClr val="FF0000"/>
            </a:solidFill>
            <a:effectLst/>
          </a:endParaRPr>
        </a:p>
        <a:p>
          <a:r>
            <a:rPr lang="ka-GE" sz="1100" b="0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</a:t>
          </a:r>
          <a:r>
            <a:rPr lang="ka-GE" sz="1100" b="0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ოქტომბერი-დეკემბერში ჩართული პაციენტებისათვის წლის ბოლომდე საჭირო ჰარვონის რაოდენობა (კოლოფი) - </a:t>
          </a:r>
          <a:r>
            <a:rPr lang="ka-GE" sz="11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1500</a:t>
          </a:r>
          <a:endParaRPr lang="en-US">
            <a:effectLst/>
          </a:endParaRPr>
        </a:p>
        <a:p>
          <a:r>
            <a:rPr lang="ka-GE" sz="1200" b="1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*</a:t>
          </a:r>
          <a:r>
            <a:rPr lang="ka-GE" sz="1200" b="0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ჰარვონის მიწოდების უწყვეტობისთვის საჭირო ბუფერული (3 თვის) რაოდენობა (კოლოფი) - </a:t>
          </a:r>
          <a:r>
            <a:rPr lang="ka-GE" sz="1200" b="1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1500</a:t>
          </a:r>
        </a:p>
        <a:p>
          <a:endParaRPr lang="ka-GE" sz="1200" b="1" u="sng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r>
            <a:rPr lang="ka-GE" sz="1200" b="1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სულ ჰარვონის ჯამური საჭიროება (კოლოფი) 3000 (=1500+1500)</a:t>
          </a:r>
          <a:endParaRPr lang="en-US" sz="1200" b="1" u="sng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74"/>
  <sheetViews>
    <sheetView topLeftCell="A27" workbookViewId="0">
      <selection activeCell="W84" sqref="W84"/>
    </sheetView>
  </sheetViews>
  <sheetFormatPr defaultRowHeight="15" x14ac:dyDescent="0.25"/>
  <cols>
    <col min="1" max="1" width="11.140625" customWidth="1"/>
    <col min="2" max="2" width="12.7109375" bestFit="1" customWidth="1"/>
    <col min="3" max="3" width="11" customWidth="1"/>
    <col min="6" max="8" width="0" hidden="1" customWidth="1"/>
    <col min="9" max="9" width="10.7109375" hidden="1" customWidth="1"/>
    <col min="10" max="10" width="0" hidden="1" customWidth="1"/>
    <col min="11" max="11" width="11" hidden="1" customWidth="1"/>
    <col min="12" max="12" width="13.42578125" hidden="1" customWidth="1"/>
    <col min="13" max="13" width="12.140625" customWidth="1"/>
    <col min="24" max="24" width="10.85546875" customWidth="1"/>
    <col min="28" max="36" width="0" hidden="1" customWidth="1"/>
  </cols>
  <sheetData>
    <row r="1" spans="1:36" x14ac:dyDescent="0.25">
      <c r="C1" s="25"/>
      <c r="D1" s="25"/>
      <c r="E1" s="25"/>
    </row>
    <row r="2" spans="1:36" x14ac:dyDescent="0.25">
      <c r="C2" s="1"/>
      <c r="D2" s="1">
        <v>0.95</v>
      </c>
      <c r="E2" s="1">
        <v>0.05</v>
      </c>
      <c r="F2" s="26">
        <v>2018</v>
      </c>
      <c r="G2" s="26"/>
      <c r="H2" s="26"/>
      <c r="I2" s="26"/>
      <c r="J2" s="26"/>
      <c r="K2" s="26"/>
      <c r="L2" s="26"/>
      <c r="M2" s="25">
        <v>2019</v>
      </c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8">
        <v>2020</v>
      </c>
      <c r="Z2" s="29"/>
      <c r="AA2" s="29"/>
      <c r="AB2" s="29"/>
      <c r="AC2" s="30"/>
    </row>
    <row r="3" spans="1:36" x14ac:dyDescent="0.25">
      <c r="B3" s="2"/>
      <c r="C3" s="2">
        <v>2018</v>
      </c>
      <c r="D3" s="2" t="s">
        <v>0</v>
      </c>
      <c r="E3" s="2" t="s">
        <v>1</v>
      </c>
      <c r="F3" s="3" t="s">
        <v>2</v>
      </c>
      <c r="G3" s="3" t="s">
        <v>3</v>
      </c>
      <c r="H3" s="3" t="s">
        <v>4</v>
      </c>
      <c r="I3" s="3" t="s">
        <v>5</v>
      </c>
      <c r="J3" s="3" t="s">
        <v>6</v>
      </c>
      <c r="K3" s="3" t="s">
        <v>7</v>
      </c>
      <c r="L3" s="3" t="s">
        <v>8</v>
      </c>
      <c r="M3" s="4" t="s">
        <v>9</v>
      </c>
      <c r="N3" s="4" t="s">
        <v>10</v>
      </c>
      <c r="O3" s="4" t="s">
        <v>11</v>
      </c>
      <c r="P3" s="4" t="s">
        <v>12</v>
      </c>
      <c r="Q3" s="4" t="s">
        <v>13</v>
      </c>
      <c r="R3" s="4" t="s">
        <v>2</v>
      </c>
      <c r="S3" s="4" t="s">
        <v>3</v>
      </c>
      <c r="T3" s="4" t="s">
        <v>4</v>
      </c>
      <c r="U3" s="4" t="s">
        <v>5</v>
      </c>
      <c r="V3" s="4" t="s">
        <v>6</v>
      </c>
      <c r="W3" s="4" t="s">
        <v>7</v>
      </c>
      <c r="X3" s="4" t="s">
        <v>8</v>
      </c>
      <c r="Y3" s="4" t="s">
        <v>9</v>
      </c>
      <c r="Z3" s="4" t="s">
        <v>10</v>
      </c>
      <c r="AA3" s="4" t="s">
        <v>11</v>
      </c>
      <c r="AB3" s="4" t="s">
        <v>12</v>
      </c>
      <c r="AC3" s="4" t="s">
        <v>13</v>
      </c>
      <c r="AD3" s="4" t="s">
        <v>2</v>
      </c>
      <c r="AE3" s="4" t="s">
        <v>3</v>
      </c>
      <c r="AF3" s="4" t="s">
        <v>4</v>
      </c>
      <c r="AG3" s="4" t="s">
        <v>5</v>
      </c>
      <c r="AH3" s="4" t="s">
        <v>6</v>
      </c>
      <c r="AI3" s="4" t="s">
        <v>7</v>
      </c>
      <c r="AJ3" s="4" t="s">
        <v>8</v>
      </c>
    </row>
    <row r="4" spans="1:36" x14ac:dyDescent="0.25">
      <c r="A4" s="31" t="s">
        <v>14</v>
      </c>
      <c r="B4" s="5" t="s">
        <v>9</v>
      </c>
      <c r="C4" s="6">
        <v>1000</v>
      </c>
      <c r="D4" s="6">
        <f t="shared" ref="D4:D17" si="0">C4*$D$2</f>
        <v>950</v>
      </c>
      <c r="E4" s="6">
        <f t="shared" ref="E4:E17" si="1">C4*$E$2</f>
        <v>50</v>
      </c>
      <c r="F4" s="7"/>
      <c r="G4" s="7"/>
      <c r="H4" s="7"/>
      <c r="I4" s="7"/>
      <c r="J4" s="7"/>
      <c r="K4" s="7"/>
      <c r="L4" s="7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2"/>
      <c r="Z4" s="2"/>
      <c r="AA4" s="2"/>
      <c r="AB4" s="2"/>
      <c r="AC4" s="2"/>
    </row>
    <row r="5" spans="1:36" x14ac:dyDescent="0.25">
      <c r="A5" s="32"/>
      <c r="B5" s="5" t="s">
        <v>10</v>
      </c>
      <c r="C5" s="6">
        <v>900</v>
      </c>
      <c r="D5" s="6">
        <f t="shared" si="0"/>
        <v>855</v>
      </c>
      <c r="E5" s="6">
        <f t="shared" si="1"/>
        <v>45</v>
      </c>
      <c r="F5" s="7"/>
      <c r="G5" s="7"/>
      <c r="H5" s="7"/>
      <c r="I5" s="7"/>
      <c r="J5" s="7"/>
      <c r="K5" s="7"/>
      <c r="L5" s="7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2"/>
      <c r="Z5" s="2"/>
      <c r="AA5" s="2"/>
      <c r="AB5" s="2"/>
      <c r="AC5" s="2"/>
    </row>
    <row r="6" spans="1:36" x14ac:dyDescent="0.25">
      <c r="A6" s="32"/>
      <c r="B6" s="5" t="s">
        <v>11</v>
      </c>
      <c r="C6" s="6">
        <v>800</v>
      </c>
      <c r="D6" s="6">
        <f t="shared" si="0"/>
        <v>760</v>
      </c>
      <c r="E6" s="6">
        <f t="shared" si="1"/>
        <v>40</v>
      </c>
      <c r="F6" s="7"/>
      <c r="G6" s="7"/>
      <c r="H6" s="7"/>
      <c r="I6" s="7"/>
      <c r="J6" s="7"/>
      <c r="K6" s="7"/>
      <c r="L6" s="7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2"/>
      <c r="Z6" s="2"/>
      <c r="AA6" s="2"/>
      <c r="AB6" s="2"/>
      <c r="AC6" s="2"/>
    </row>
    <row r="7" spans="1:36" x14ac:dyDescent="0.25">
      <c r="A7" s="32"/>
      <c r="B7" s="5" t="s">
        <v>12</v>
      </c>
      <c r="C7" s="6">
        <v>1056</v>
      </c>
      <c r="D7" s="6">
        <f t="shared" si="0"/>
        <v>1003.1999999999999</v>
      </c>
      <c r="E7" s="6">
        <f t="shared" si="1"/>
        <v>52.800000000000004</v>
      </c>
      <c r="F7" s="7"/>
      <c r="G7" s="7"/>
      <c r="H7" s="7"/>
      <c r="I7" s="7"/>
      <c r="J7" s="7"/>
      <c r="K7" s="7"/>
      <c r="L7" s="7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2"/>
      <c r="Z7" s="2"/>
      <c r="AA7" s="2"/>
      <c r="AB7" s="2"/>
      <c r="AC7" s="2"/>
    </row>
    <row r="8" spans="1:36" x14ac:dyDescent="0.25">
      <c r="A8" s="32"/>
      <c r="B8" s="5" t="s">
        <v>13</v>
      </c>
      <c r="C8" s="6">
        <v>1020</v>
      </c>
      <c r="D8" s="6">
        <f t="shared" si="0"/>
        <v>969</v>
      </c>
      <c r="E8" s="6">
        <f t="shared" si="1"/>
        <v>51</v>
      </c>
      <c r="F8" s="7"/>
      <c r="G8" s="7"/>
      <c r="H8" s="7"/>
      <c r="I8" s="7"/>
      <c r="J8" s="7"/>
      <c r="K8" s="7"/>
      <c r="L8" s="7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2"/>
      <c r="Z8" s="2"/>
      <c r="AA8" s="2"/>
      <c r="AB8" s="2"/>
      <c r="AC8" s="2"/>
    </row>
    <row r="9" spans="1:36" x14ac:dyDescent="0.25">
      <c r="A9" s="32"/>
      <c r="B9" s="5" t="s">
        <v>2</v>
      </c>
      <c r="C9" s="6">
        <v>730</v>
      </c>
      <c r="D9" s="6">
        <f t="shared" si="0"/>
        <v>693.5</v>
      </c>
      <c r="E9" s="6">
        <f t="shared" si="1"/>
        <v>36.5</v>
      </c>
      <c r="F9" s="7">
        <f>C9</f>
        <v>730</v>
      </c>
      <c r="G9" s="7">
        <f>C9</f>
        <v>730</v>
      </c>
      <c r="H9" s="7">
        <f>C9</f>
        <v>730</v>
      </c>
      <c r="I9" s="7">
        <f>E9</f>
        <v>36.5</v>
      </c>
      <c r="J9" s="7">
        <f>E9</f>
        <v>36.5</v>
      </c>
      <c r="K9" s="7">
        <f>E9</f>
        <v>36.5</v>
      </c>
      <c r="L9" s="7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2"/>
      <c r="Z9" s="2"/>
      <c r="AA9" s="2"/>
      <c r="AB9" s="2"/>
      <c r="AC9" s="2"/>
    </row>
    <row r="10" spans="1:36" x14ac:dyDescent="0.25">
      <c r="A10" s="32"/>
      <c r="B10" s="5" t="s">
        <v>3</v>
      </c>
      <c r="C10" s="6">
        <v>900</v>
      </c>
      <c r="D10" s="6">
        <f t="shared" si="0"/>
        <v>855</v>
      </c>
      <c r="E10" s="6">
        <f t="shared" si="1"/>
        <v>45</v>
      </c>
      <c r="F10" s="7"/>
      <c r="G10" s="7">
        <f>C10</f>
        <v>900</v>
      </c>
      <c r="H10" s="7">
        <f>C10</f>
        <v>900</v>
      </c>
      <c r="I10" s="7">
        <f>C10</f>
        <v>900</v>
      </c>
      <c r="J10" s="7">
        <f>E10</f>
        <v>45</v>
      </c>
      <c r="K10" s="7">
        <f>E10</f>
        <v>45</v>
      </c>
      <c r="L10" s="7">
        <f>E10</f>
        <v>45</v>
      </c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2"/>
      <c r="Z10" s="2"/>
      <c r="AA10" s="2"/>
      <c r="AB10" s="2"/>
      <c r="AC10" s="2"/>
    </row>
    <row r="11" spans="1:36" x14ac:dyDescent="0.25">
      <c r="A11" s="32"/>
      <c r="B11" s="5" t="s">
        <v>4</v>
      </c>
      <c r="C11" s="6">
        <v>388</v>
      </c>
      <c r="D11" s="6">
        <f t="shared" si="0"/>
        <v>368.59999999999997</v>
      </c>
      <c r="E11" s="6">
        <f t="shared" si="1"/>
        <v>19.400000000000002</v>
      </c>
      <c r="F11" s="7"/>
      <c r="G11" s="7"/>
      <c r="H11" s="7">
        <f>C11</f>
        <v>388</v>
      </c>
      <c r="I11" s="7">
        <f>C11</f>
        <v>388</v>
      </c>
      <c r="J11" s="7">
        <f>C11</f>
        <v>388</v>
      </c>
      <c r="K11" s="7">
        <f>E11</f>
        <v>19.400000000000002</v>
      </c>
      <c r="L11" s="7">
        <f>E11</f>
        <v>19.400000000000002</v>
      </c>
      <c r="M11" s="8">
        <f>E11</f>
        <v>19.400000000000002</v>
      </c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2"/>
      <c r="Z11" s="2"/>
      <c r="AA11" s="2"/>
      <c r="AB11" s="2"/>
      <c r="AC11" s="2"/>
    </row>
    <row r="12" spans="1:36" x14ac:dyDescent="0.25">
      <c r="A12" s="32"/>
      <c r="B12" s="5" t="s">
        <v>5</v>
      </c>
      <c r="C12" s="6">
        <v>999</v>
      </c>
      <c r="D12" s="6">
        <f t="shared" si="0"/>
        <v>949.05</v>
      </c>
      <c r="E12" s="6">
        <f t="shared" si="1"/>
        <v>49.95</v>
      </c>
      <c r="F12" s="7"/>
      <c r="G12" s="7"/>
      <c r="H12" s="7"/>
      <c r="I12" s="7">
        <f>C12</f>
        <v>999</v>
      </c>
      <c r="J12" s="7">
        <f>C12</f>
        <v>999</v>
      </c>
      <c r="K12" s="7">
        <f>C12</f>
        <v>999</v>
      </c>
      <c r="L12" s="7">
        <f>E12</f>
        <v>49.95</v>
      </c>
      <c r="M12" s="8">
        <f>E12</f>
        <v>49.95</v>
      </c>
      <c r="N12" s="8">
        <f>E12</f>
        <v>49.95</v>
      </c>
      <c r="O12" s="8"/>
      <c r="P12" s="8"/>
      <c r="Q12" s="8"/>
      <c r="R12" s="8"/>
      <c r="S12" s="8"/>
      <c r="T12" s="8"/>
      <c r="U12" s="8"/>
      <c r="V12" s="8"/>
      <c r="W12" s="8"/>
      <c r="X12" s="8"/>
      <c r="Y12" s="2"/>
      <c r="Z12" s="2"/>
      <c r="AA12" s="2"/>
      <c r="AB12" s="2"/>
      <c r="AC12" s="2"/>
    </row>
    <row r="13" spans="1:36" x14ac:dyDescent="0.25">
      <c r="A13" s="32"/>
      <c r="B13" s="5" t="s">
        <v>6</v>
      </c>
      <c r="C13" s="6">
        <v>1151</v>
      </c>
      <c r="D13" s="6">
        <f t="shared" si="0"/>
        <v>1093.45</v>
      </c>
      <c r="E13" s="6">
        <f t="shared" si="1"/>
        <v>57.550000000000004</v>
      </c>
      <c r="F13" s="7"/>
      <c r="G13" s="7"/>
      <c r="H13" s="7"/>
      <c r="I13" s="7"/>
      <c r="J13" s="7">
        <f>C13</f>
        <v>1151</v>
      </c>
      <c r="K13" s="7">
        <f>C13</f>
        <v>1151</v>
      </c>
      <c r="L13" s="7">
        <f>C13</f>
        <v>1151</v>
      </c>
      <c r="M13" s="8">
        <f>E13</f>
        <v>57.550000000000004</v>
      </c>
      <c r="N13" s="8">
        <f>E13</f>
        <v>57.550000000000004</v>
      </c>
      <c r="O13" s="8">
        <f>E13</f>
        <v>57.550000000000004</v>
      </c>
      <c r="P13" s="8"/>
      <c r="Q13" s="8"/>
      <c r="R13" s="8"/>
      <c r="S13" s="8"/>
      <c r="T13" s="8"/>
      <c r="U13" s="8"/>
      <c r="V13" s="8"/>
      <c r="W13" s="8"/>
      <c r="X13" s="8"/>
      <c r="Y13" s="2"/>
      <c r="Z13" s="2"/>
      <c r="AA13" s="2"/>
      <c r="AB13" s="2"/>
      <c r="AC13" s="2"/>
    </row>
    <row r="14" spans="1:36" x14ac:dyDescent="0.25">
      <c r="A14" s="32"/>
      <c r="B14" s="5" t="s">
        <v>7</v>
      </c>
      <c r="C14" s="6">
        <v>755</v>
      </c>
      <c r="D14" s="6">
        <f t="shared" si="0"/>
        <v>717.25</v>
      </c>
      <c r="E14" s="6">
        <f t="shared" si="1"/>
        <v>37.75</v>
      </c>
      <c r="F14" s="7"/>
      <c r="G14" s="7"/>
      <c r="H14" s="7"/>
      <c r="I14" s="7"/>
      <c r="J14" s="7"/>
      <c r="K14" s="7">
        <f>C14</f>
        <v>755</v>
      </c>
      <c r="L14" s="7">
        <f>C14</f>
        <v>755</v>
      </c>
      <c r="M14" s="8">
        <f>C14</f>
        <v>755</v>
      </c>
      <c r="N14" s="8">
        <f>E14</f>
        <v>37.75</v>
      </c>
      <c r="O14" s="8">
        <f>E14</f>
        <v>37.75</v>
      </c>
      <c r="P14" s="8">
        <f>E14</f>
        <v>37.75</v>
      </c>
      <c r="Q14" s="8"/>
      <c r="R14" s="8"/>
      <c r="S14" s="8"/>
      <c r="T14" s="8"/>
      <c r="U14" s="8"/>
      <c r="V14" s="8"/>
      <c r="W14" s="8"/>
      <c r="X14" s="8"/>
      <c r="Y14" s="2"/>
      <c r="Z14" s="2"/>
      <c r="AA14" s="2"/>
      <c r="AB14" s="2"/>
      <c r="AC14" s="2"/>
    </row>
    <row r="15" spans="1:36" x14ac:dyDescent="0.25">
      <c r="A15" s="32"/>
      <c r="B15" s="5" t="s">
        <v>8</v>
      </c>
      <c r="C15" s="6">
        <v>734</v>
      </c>
      <c r="D15" s="6">
        <f t="shared" si="0"/>
        <v>697.3</v>
      </c>
      <c r="E15" s="6">
        <f t="shared" si="1"/>
        <v>36.700000000000003</v>
      </c>
      <c r="F15" s="7"/>
      <c r="G15" s="7"/>
      <c r="H15" s="7"/>
      <c r="I15" s="7"/>
      <c r="J15" s="7"/>
      <c r="K15" s="7"/>
      <c r="L15" s="7">
        <f>C15</f>
        <v>734</v>
      </c>
      <c r="M15" s="8">
        <f>C15</f>
        <v>734</v>
      </c>
      <c r="N15" s="8">
        <f>C15</f>
        <v>734</v>
      </c>
      <c r="O15" s="8">
        <f>E15</f>
        <v>36.700000000000003</v>
      </c>
      <c r="P15" s="8">
        <f>E15</f>
        <v>36.700000000000003</v>
      </c>
      <c r="Q15" s="8">
        <f>E15</f>
        <v>36.700000000000003</v>
      </c>
      <c r="R15" s="8"/>
      <c r="S15" s="8"/>
      <c r="T15" s="8"/>
      <c r="U15" s="8"/>
      <c r="V15" s="8"/>
      <c r="W15" s="8"/>
      <c r="X15" s="8"/>
      <c r="Y15" s="2"/>
      <c r="Z15" s="2"/>
      <c r="AA15" s="2"/>
      <c r="AB15" s="2"/>
      <c r="AC15" s="2"/>
    </row>
    <row r="16" spans="1:36" x14ac:dyDescent="0.25">
      <c r="A16" s="32"/>
      <c r="B16" s="5" t="s">
        <v>9</v>
      </c>
      <c r="C16" s="6">
        <v>393</v>
      </c>
      <c r="D16" s="6">
        <f t="shared" si="0"/>
        <v>373.34999999999997</v>
      </c>
      <c r="E16" s="6">
        <f t="shared" si="1"/>
        <v>19.650000000000002</v>
      </c>
      <c r="F16" s="7"/>
      <c r="G16" s="7"/>
      <c r="H16" s="7"/>
      <c r="I16" s="7"/>
      <c r="J16" s="7"/>
      <c r="K16" s="7"/>
      <c r="L16" s="7"/>
      <c r="M16" s="8">
        <f>C16</f>
        <v>393</v>
      </c>
      <c r="N16" s="8">
        <f>C16</f>
        <v>393</v>
      </c>
      <c r="O16" s="8">
        <f>C16</f>
        <v>393</v>
      </c>
      <c r="P16" s="8">
        <f>E16</f>
        <v>19.650000000000002</v>
      </c>
      <c r="Q16" s="8">
        <f>E16</f>
        <v>19.650000000000002</v>
      </c>
      <c r="R16" s="8">
        <f>E16</f>
        <v>19.650000000000002</v>
      </c>
      <c r="S16" s="8"/>
      <c r="T16" s="8"/>
      <c r="U16" s="8"/>
      <c r="V16" s="8"/>
      <c r="W16" s="8"/>
      <c r="X16" s="8"/>
      <c r="Y16" s="2"/>
      <c r="Z16" s="2"/>
      <c r="AA16" s="2"/>
      <c r="AB16" s="2"/>
      <c r="AC16" s="2"/>
    </row>
    <row r="17" spans="1:29" x14ac:dyDescent="0.25">
      <c r="A17" s="32"/>
      <c r="B17" s="5" t="s">
        <v>10</v>
      </c>
      <c r="C17" s="6">
        <v>455</v>
      </c>
      <c r="D17" s="6">
        <f t="shared" si="0"/>
        <v>432.25</v>
      </c>
      <c r="E17" s="6">
        <f t="shared" si="1"/>
        <v>22.75</v>
      </c>
      <c r="F17" s="7"/>
      <c r="G17" s="7"/>
      <c r="H17" s="7"/>
      <c r="I17" s="7"/>
      <c r="J17" s="7"/>
      <c r="K17" s="7"/>
      <c r="L17" s="7"/>
      <c r="M17" s="8"/>
      <c r="N17" s="8">
        <f>C17</f>
        <v>455</v>
      </c>
      <c r="O17" s="8">
        <f>C17</f>
        <v>455</v>
      </c>
      <c r="P17" s="8">
        <f>C17</f>
        <v>455</v>
      </c>
      <c r="Q17" s="8">
        <f>E17</f>
        <v>22.75</v>
      </c>
      <c r="R17" s="8">
        <f>E17</f>
        <v>22.75</v>
      </c>
      <c r="S17" s="8">
        <f>E17</f>
        <v>22.75</v>
      </c>
      <c r="T17" s="8"/>
      <c r="U17" s="8"/>
      <c r="V17" s="8"/>
      <c r="W17" s="8"/>
      <c r="X17" s="8"/>
      <c r="Y17" s="2"/>
      <c r="Z17" s="2"/>
      <c r="AA17" s="2"/>
      <c r="AB17" s="2"/>
      <c r="AC17" s="2"/>
    </row>
    <row r="18" spans="1:29" x14ac:dyDescent="0.25">
      <c r="A18" s="32"/>
      <c r="B18" s="5" t="s">
        <v>20</v>
      </c>
      <c r="C18" s="6">
        <v>521</v>
      </c>
      <c r="D18" s="6">
        <f>C18*$D$2</f>
        <v>494.95</v>
      </c>
      <c r="E18" s="6">
        <f>C18*$E$2</f>
        <v>26.05</v>
      </c>
      <c r="F18" s="7"/>
      <c r="G18" s="7"/>
      <c r="H18" s="7"/>
      <c r="I18" s="7"/>
      <c r="J18" s="7"/>
      <c r="K18" s="7"/>
      <c r="L18" s="7"/>
      <c r="M18" s="8"/>
      <c r="N18" s="8"/>
      <c r="O18" s="8">
        <f>C18</f>
        <v>521</v>
      </c>
      <c r="P18" s="8">
        <f>C18</f>
        <v>521</v>
      </c>
      <c r="Q18" s="8">
        <f>C18</f>
        <v>521</v>
      </c>
      <c r="R18" s="8">
        <f>E18</f>
        <v>26.05</v>
      </c>
      <c r="S18" s="8">
        <f>E18</f>
        <v>26.05</v>
      </c>
      <c r="T18" s="8">
        <f>E18</f>
        <v>26.05</v>
      </c>
      <c r="U18" s="8"/>
      <c r="V18" s="8"/>
      <c r="W18" s="8"/>
      <c r="X18" s="8"/>
      <c r="Y18" s="2"/>
      <c r="Z18" s="2"/>
      <c r="AA18" s="2"/>
      <c r="AB18" s="2"/>
      <c r="AC18" s="2"/>
    </row>
    <row r="19" spans="1:29" x14ac:dyDescent="0.25">
      <c r="A19" s="32"/>
      <c r="B19" s="5" t="s">
        <v>21</v>
      </c>
      <c r="C19" s="6">
        <v>521</v>
      </c>
      <c r="D19" s="6">
        <f>C19*$D$2</f>
        <v>494.95</v>
      </c>
      <c r="E19" s="6">
        <f>C19*$E$2</f>
        <v>26.05</v>
      </c>
      <c r="F19" s="7"/>
      <c r="G19" s="7"/>
      <c r="H19" s="7"/>
      <c r="I19" s="7"/>
      <c r="J19" s="7"/>
      <c r="K19" s="7"/>
      <c r="L19" s="7"/>
      <c r="M19" s="8"/>
      <c r="N19" s="8"/>
      <c r="O19" s="8"/>
      <c r="P19" s="8">
        <f>C19</f>
        <v>521</v>
      </c>
      <c r="Q19" s="8">
        <f>C19</f>
        <v>521</v>
      </c>
      <c r="R19" s="8">
        <f>C19</f>
        <v>521</v>
      </c>
      <c r="S19" s="8">
        <f>E19</f>
        <v>26.05</v>
      </c>
      <c r="T19" s="8">
        <f>E19</f>
        <v>26.05</v>
      </c>
      <c r="U19" s="8">
        <f>E19</f>
        <v>26.05</v>
      </c>
      <c r="V19" s="8"/>
      <c r="W19" s="8"/>
      <c r="X19" s="8"/>
      <c r="Y19" s="2"/>
      <c r="Z19" s="2"/>
      <c r="AA19" s="2"/>
      <c r="AB19" s="2"/>
      <c r="AC19" s="2"/>
    </row>
    <row r="20" spans="1:29" x14ac:dyDescent="0.25">
      <c r="A20" s="32"/>
      <c r="B20" s="5" t="s">
        <v>22</v>
      </c>
      <c r="C20" s="6">
        <v>460</v>
      </c>
      <c r="D20" s="6">
        <f t="shared" ref="D20:D27" si="2">C20*$D$2</f>
        <v>437</v>
      </c>
      <c r="E20" s="6">
        <f t="shared" ref="E20:E27" si="3">C20*$E$2</f>
        <v>23</v>
      </c>
      <c r="F20" s="7"/>
      <c r="G20" s="7"/>
      <c r="H20" s="7"/>
      <c r="I20" s="7"/>
      <c r="J20" s="7"/>
      <c r="K20" s="7"/>
      <c r="L20" s="7"/>
      <c r="M20" s="8"/>
      <c r="N20" s="8"/>
      <c r="O20" s="8"/>
      <c r="P20" s="8"/>
      <c r="Q20" s="8">
        <f>C20</f>
        <v>460</v>
      </c>
      <c r="R20" s="8">
        <f>C20</f>
        <v>460</v>
      </c>
      <c r="S20" s="8">
        <f>C20</f>
        <v>460</v>
      </c>
      <c r="T20" s="8">
        <f>E20</f>
        <v>23</v>
      </c>
      <c r="U20" s="8">
        <f>E20</f>
        <v>23</v>
      </c>
      <c r="V20" s="8">
        <f>E20</f>
        <v>23</v>
      </c>
      <c r="W20" s="8"/>
      <c r="X20" s="8"/>
      <c r="Y20" s="2"/>
      <c r="Z20" s="2"/>
      <c r="AA20" s="2"/>
      <c r="AB20" s="2"/>
      <c r="AC20" s="2"/>
    </row>
    <row r="21" spans="1:29" x14ac:dyDescent="0.25">
      <c r="A21" s="32"/>
      <c r="B21" s="5" t="s">
        <v>23</v>
      </c>
      <c r="C21" s="6">
        <v>500</v>
      </c>
      <c r="D21" s="6">
        <f t="shared" si="2"/>
        <v>475</v>
      </c>
      <c r="E21" s="6">
        <f t="shared" si="3"/>
        <v>25</v>
      </c>
      <c r="F21" s="7"/>
      <c r="G21" s="7"/>
      <c r="H21" s="7"/>
      <c r="I21" s="7"/>
      <c r="J21" s="7"/>
      <c r="K21" s="7"/>
      <c r="L21" s="7"/>
      <c r="M21" s="8"/>
      <c r="N21" s="8"/>
      <c r="O21" s="8"/>
      <c r="P21" s="8"/>
      <c r="Q21" s="8"/>
      <c r="R21" s="8">
        <f>C21</f>
        <v>500</v>
      </c>
      <c r="S21" s="8">
        <f>C21</f>
        <v>500</v>
      </c>
      <c r="T21" s="8">
        <f>C21</f>
        <v>500</v>
      </c>
      <c r="U21" s="8">
        <f>E21</f>
        <v>25</v>
      </c>
      <c r="V21" s="8">
        <f>E21</f>
        <v>25</v>
      </c>
      <c r="W21" s="8">
        <f>E21</f>
        <v>25</v>
      </c>
      <c r="X21" s="8"/>
      <c r="Y21" s="2"/>
      <c r="Z21" s="2"/>
      <c r="AA21" s="2"/>
      <c r="AB21" s="2"/>
      <c r="AC21" s="2"/>
    </row>
    <row r="22" spans="1:29" x14ac:dyDescent="0.25">
      <c r="A22" s="32"/>
      <c r="B22" s="5" t="s">
        <v>24</v>
      </c>
      <c r="C22" s="6">
        <v>500</v>
      </c>
      <c r="D22" s="6">
        <f t="shared" si="2"/>
        <v>475</v>
      </c>
      <c r="E22" s="6">
        <f t="shared" si="3"/>
        <v>25</v>
      </c>
      <c r="F22" s="7"/>
      <c r="G22" s="7"/>
      <c r="H22" s="7"/>
      <c r="I22" s="7"/>
      <c r="J22" s="7"/>
      <c r="K22" s="7"/>
      <c r="L22" s="7"/>
      <c r="M22" s="8"/>
      <c r="N22" s="8"/>
      <c r="O22" s="8"/>
      <c r="P22" s="8"/>
      <c r="Q22" s="8"/>
      <c r="R22" s="8"/>
      <c r="S22" s="8">
        <f>C22</f>
        <v>500</v>
      </c>
      <c r="T22" s="8">
        <f>C22</f>
        <v>500</v>
      </c>
      <c r="U22" s="8">
        <f>C22</f>
        <v>500</v>
      </c>
      <c r="V22" s="8">
        <f>E22</f>
        <v>25</v>
      </c>
      <c r="W22" s="8">
        <f>E22</f>
        <v>25</v>
      </c>
      <c r="X22" s="8">
        <f>E22</f>
        <v>25</v>
      </c>
      <c r="Y22" s="2"/>
      <c r="Z22" s="2"/>
      <c r="AA22" s="2"/>
      <c r="AB22" s="2"/>
      <c r="AC22" s="2"/>
    </row>
    <row r="23" spans="1:29" x14ac:dyDescent="0.25">
      <c r="A23" s="32"/>
      <c r="B23" s="5" t="s">
        <v>25</v>
      </c>
      <c r="C23" s="6">
        <v>500</v>
      </c>
      <c r="D23" s="6">
        <f t="shared" si="2"/>
        <v>475</v>
      </c>
      <c r="E23" s="6">
        <f t="shared" si="3"/>
        <v>25</v>
      </c>
      <c r="F23" s="7"/>
      <c r="G23" s="7"/>
      <c r="H23" s="7"/>
      <c r="I23" s="7"/>
      <c r="J23" s="7"/>
      <c r="K23" s="7"/>
      <c r="L23" s="7"/>
      <c r="M23" s="8"/>
      <c r="N23" s="8"/>
      <c r="O23" s="8"/>
      <c r="P23" s="8"/>
      <c r="Q23" s="8"/>
      <c r="R23" s="8"/>
      <c r="S23" s="8"/>
      <c r="T23" s="8">
        <f>C23</f>
        <v>500</v>
      </c>
      <c r="U23" s="8">
        <f>C23</f>
        <v>500</v>
      </c>
      <c r="V23" s="8">
        <f>C23</f>
        <v>500</v>
      </c>
      <c r="W23" s="8">
        <f>E23</f>
        <v>25</v>
      </c>
      <c r="X23" s="8">
        <f>E23</f>
        <v>25</v>
      </c>
      <c r="Y23" s="2">
        <f>E23</f>
        <v>25</v>
      </c>
      <c r="Z23" s="2"/>
      <c r="AA23" s="2"/>
      <c r="AB23" s="2"/>
      <c r="AC23" s="2"/>
    </row>
    <row r="24" spans="1:29" x14ac:dyDescent="0.25">
      <c r="A24" s="32"/>
      <c r="B24" s="5" t="s">
        <v>26</v>
      </c>
      <c r="C24" s="6">
        <v>500</v>
      </c>
      <c r="D24" s="6">
        <f t="shared" si="2"/>
        <v>475</v>
      </c>
      <c r="E24" s="6">
        <f t="shared" si="3"/>
        <v>25</v>
      </c>
      <c r="F24" s="7"/>
      <c r="G24" s="7"/>
      <c r="H24" s="7"/>
      <c r="I24" s="7"/>
      <c r="J24" s="7"/>
      <c r="K24" s="7"/>
      <c r="L24" s="7"/>
      <c r="M24" s="8"/>
      <c r="N24" s="8"/>
      <c r="O24" s="8"/>
      <c r="P24" s="8"/>
      <c r="Q24" s="8"/>
      <c r="R24" s="8"/>
      <c r="S24" s="8"/>
      <c r="T24" s="8"/>
      <c r="U24" s="8">
        <f>C24</f>
        <v>500</v>
      </c>
      <c r="V24" s="8">
        <f>C24</f>
        <v>500</v>
      </c>
      <c r="W24" s="8">
        <f>C24</f>
        <v>500</v>
      </c>
      <c r="X24" s="8">
        <f>E24</f>
        <v>25</v>
      </c>
      <c r="Y24" s="2">
        <f>E24</f>
        <v>25</v>
      </c>
      <c r="Z24" s="2">
        <f>E24</f>
        <v>25</v>
      </c>
      <c r="AA24" s="2"/>
      <c r="AB24" s="2"/>
      <c r="AC24" s="2"/>
    </row>
    <row r="25" spans="1:29" x14ac:dyDescent="0.25">
      <c r="A25" s="32"/>
      <c r="B25" s="5" t="s">
        <v>27</v>
      </c>
      <c r="C25" s="6">
        <v>0</v>
      </c>
      <c r="D25" s="6">
        <f t="shared" si="2"/>
        <v>0</v>
      </c>
      <c r="E25" s="6">
        <f t="shared" si="3"/>
        <v>0</v>
      </c>
      <c r="F25" s="7"/>
      <c r="G25" s="7"/>
      <c r="H25" s="7"/>
      <c r="I25" s="7"/>
      <c r="J25" s="7"/>
      <c r="K25" s="7"/>
      <c r="L25" s="7"/>
      <c r="M25" s="8"/>
      <c r="N25" s="8"/>
      <c r="O25" s="8"/>
      <c r="P25" s="8"/>
      <c r="Q25" s="8"/>
      <c r="R25" s="8"/>
      <c r="S25" s="8"/>
      <c r="T25" s="8"/>
      <c r="U25" s="8"/>
      <c r="V25" s="8">
        <f>C25</f>
        <v>0</v>
      </c>
      <c r="W25" s="8">
        <f>C25</f>
        <v>0</v>
      </c>
      <c r="X25" s="8">
        <f>C25</f>
        <v>0</v>
      </c>
      <c r="Y25" s="2">
        <f>E25</f>
        <v>0</v>
      </c>
      <c r="Z25" s="2">
        <f>E25</f>
        <v>0</v>
      </c>
      <c r="AA25" s="2">
        <f>E25</f>
        <v>0</v>
      </c>
      <c r="AB25" s="2"/>
      <c r="AC25" s="2"/>
    </row>
    <row r="26" spans="1:29" x14ac:dyDescent="0.25">
      <c r="A26" s="32"/>
      <c r="B26" s="5" t="s">
        <v>28</v>
      </c>
      <c r="C26" s="6">
        <v>0</v>
      </c>
      <c r="D26" s="6">
        <f t="shared" si="2"/>
        <v>0</v>
      </c>
      <c r="E26" s="6">
        <f t="shared" si="3"/>
        <v>0</v>
      </c>
      <c r="F26" s="7"/>
      <c r="G26" s="7"/>
      <c r="H26" s="7"/>
      <c r="I26" s="7"/>
      <c r="J26" s="7"/>
      <c r="K26" s="7"/>
      <c r="L26" s="7"/>
      <c r="M26" s="8"/>
      <c r="N26" s="8"/>
      <c r="O26" s="8"/>
      <c r="P26" s="8"/>
      <c r="Q26" s="8"/>
      <c r="R26" s="8"/>
      <c r="S26" s="8"/>
      <c r="T26" s="8"/>
      <c r="U26" s="8"/>
      <c r="V26" s="8"/>
      <c r="W26" s="8">
        <f>C26</f>
        <v>0</v>
      </c>
      <c r="X26" s="8">
        <f>C26</f>
        <v>0</v>
      </c>
      <c r="Y26" s="2">
        <f>C26</f>
        <v>0</v>
      </c>
      <c r="Z26" s="2">
        <f>E26</f>
        <v>0</v>
      </c>
      <c r="AA26" s="2">
        <f>E26</f>
        <v>0</v>
      </c>
      <c r="AB26" s="2">
        <f>E26</f>
        <v>0</v>
      </c>
      <c r="AC26" s="2"/>
    </row>
    <row r="27" spans="1:29" x14ac:dyDescent="0.25">
      <c r="A27" s="33"/>
      <c r="B27" s="5" t="s">
        <v>29</v>
      </c>
      <c r="C27" s="6">
        <v>0</v>
      </c>
      <c r="D27" s="6">
        <f t="shared" si="2"/>
        <v>0</v>
      </c>
      <c r="E27" s="6">
        <f t="shared" si="3"/>
        <v>0</v>
      </c>
      <c r="F27" s="7"/>
      <c r="G27" s="7"/>
      <c r="H27" s="7"/>
      <c r="I27" s="7"/>
      <c r="J27" s="7"/>
      <c r="K27" s="7"/>
      <c r="L27" s="7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>
        <f>C27</f>
        <v>0</v>
      </c>
      <c r="Y27" s="2">
        <f>C27</f>
        <v>0</v>
      </c>
      <c r="Z27" s="2">
        <f>C27</f>
        <v>0</v>
      </c>
      <c r="AA27" s="2">
        <f>E27</f>
        <v>0</v>
      </c>
      <c r="AB27" s="2">
        <f>E27</f>
        <v>0</v>
      </c>
      <c r="AC27" s="2">
        <f>E27</f>
        <v>0</v>
      </c>
    </row>
    <row r="28" spans="1:29" x14ac:dyDescent="0.25">
      <c r="A28" s="17"/>
      <c r="B28" s="5"/>
      <c r="C28" s="6"/>
      <c r="D28" s="6"/>
      <c r="E28" s="6"/>
      <c r="F28" s="7"/>
      <c r="G28" s="7"/>
      <c r="H28" s="7"/>
      <c r="I28" s="7"/>
      <c r="J28" s="7"/>
      <c r="K28" s="7"/>
      <c r="L28" s="7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20"/>
      <c r="Z28" s="20"/>
      <c r="AA28" s="20"/>
      <c r="AB28" s="20"/>
      <c r="AC28" s="20"/>
    </row>
    <row r="29" spans="1:29" x14ac:dyDescent="0.25">
      <c r="A29" s="17"/>
      <c r="B29" s="5"/>
      <c r="C29" s="6"/>
      <c r="D29" s="6"/>
      <c r="E29" s="6"/>
      <c r="F29" s="7"/>
      <c r="G29" s="7"/>
      <c r="H29" s="7"/>
      <c r="I29" s="7"/>
      <c r="J29" s="7"/>
      <c r="K29" s="7"/>
      <c r="L29" s="7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20"/>
      <c r="Z29" s="20"/>
      <c r="AA29" s="20"/>
      <c r="AB29" s="20"/>
      <c r="AC29" s="20"/>
    </row>
    <row r="30" spans="1:29" s="24" customFormat="1" x14ac:dyDescent="0.25">
      <c r="A30" s="21"/>
      <c r="B30" s="22" t="s">
        <v>27</v>
      </c>
      <c r="C30" s="23">
        <v>500</v>
      </c>
      <c r="D30" s="23">
        <f t="shared" ref="D30:D35" si="4">C30*$D$2</f>
        <v>475</v>
      </c>
      <c r="E30" s="23">
        <f t="shared" ref="E30:E35" si="5">C30*$E$2</f>
        <v>25</v>
      </c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>
        <f>C30</f>
        <v>500</v>
      </c>
      <c r="W30" s="22">
        <f>C30</f>
        <v>500</v>
      </c>
      <c r="X30" s="22">
        <f>C30</f>
        <v>500</v>
      </c>
      <c r="Y30" s="22">
        <f>E30</f>
        <v>25</v>
      </c>
      <c r="Z30" s="22">
        <f>E30</f>
        <v>25</v>
      </c>
      <c r="AA30" s="22">
        <f>E30</f>
        <v>25</v>
      </c>
      <c r="AB30" s="22"/>
      <c r="AC30" s="22"/>
    </row>
    <row r="31" spans="1:29" s="24" customFormat="1" x14ac:dyDescent="0.25">
      <c r="A31" s="21"/>
      <c r="B31" s="22" t="s">
        <v>28</v>
      </c>
      <c r="C31" s="23">
        <v>500</v>
      </c>
      <c r="D31" s="23">
        <f t="shared" si="4"/>
        <v>475</v>
      </c>
      <c r="E31" s="23">
        <f t="shared" si="5"/>
        <v>25</v>
      </c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>
        <f>C31</f>
        <v>500</v>
      </c>
      <c r="X31" s="22">
        <f>C31</f>
        <v>500</v>
      </c>
      <c r="Y31" s="22">
        <f>C31</f>
        <v>500</v>
      </c>
      <c r="Z31" s="22">
        <f>E31</f>
        <v>25</v>
      </c>
      <c r="AA31" s="22">
        <f>E31</f>
        <v>25</v>
      </c>
      <c r="AB31" s="22">
        <f>E31</f>
        <v>25</v>
      </c>
      <c r="AC31" s="22"/>
    </row>
    <row r="32" spans="1:29" s="24" customFormat="1" x14ac:dyDescent="0.25">
      <c r="A32" s="21"/>
      <c r="B32" s="22" t="s">
        <v>29</v>
      </c>
      <c r="C32" s="23">
        <v>500</v>
      </c>
      <c r="D32" s="23">
        <f t="shared" si="4"/>
        <v>475</v>
      </c>
      <c r="E32" s="23">
        <f t="shared" si="5"/>
        <v>25</v>
      </c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>
        <f>C32</f>
        <v>500</v>
      </c>
      <c r="Y32" s="22">
        <f>C32</f>
        <v>500</v>
      </c>
      <c r="Z32" s="22">
        <f>C32</f>
        <v>500</v>
      </c>
      <c r="AA32" s="22">
        <f>E32</f>
        <v>25</v>
      </c>
      <c r="AB32" s="22">
        <f>E32</f>
        <v>25</v>
      </c>
      <c r="AC32" s="22">
        <f>E32</f>
        <v>25</v>
      </c>
    </row>
    <row r="33" spans="1:32" s="24" customFormat="1" x14ac:dyDescent="0.25">
      <c r="A33" s="21"/>
      <c r="B33" s="22" t="s">
        <v>9</v>
      </c>
      <c r="C33" s="23">
        <v>500</v>
      </c>
      <c r="D33" s="23">
        <f t="shared" si="4"/>
        <v>475</v>
      </c>
      <c r="E33" s="23">
        <f t="shared" si="5"/>
        <v>25</v>
      </c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>
        <f>C33</f>
        <v>500</v>
      </c>
      <c r="Z33" s="22">
        <f>C33</f>
        <v>500</v>
      </c>
      <c r="AA33" s="22">
        <f>C33</f>
        <v>500</v>
      </c>
      <c r="AB33" s="22">
        <f>E33</f>
        <v>25</v>
      </c>
      <c r="AC33" s="22">
        <f>E33</f>
        <v>25</v>
      </c>
      <c r="AD33" s="24">
        <f>E33</f>
        <v>25</v>
      </c>
    </row>
    <row r="34" spans="1:32" s="24" customFormat="1" x14ac:dyDescent="0.25">
      <c r="A34" s="21"/>
      <c r="B34" s="22" t="s">
        <v>10</v>
      </c>
      <c r="C34" s="23">
        <v>500</v>
      </c>
      <c r="D34" s="23">
        <f t="shared" si="4"/>
        <v>475</v>
      </c>
      <c r="E34" s="23">
        <f t="shared" si="5"/>
        <v>25</v>
      </c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>
        <f>C34</f>
        <v>500</v>
      </c>
      <c r="AA34" s="22">
        <f>C34</f>
        <v>500</v>
      </c>
      <c r="AB34" s="22">
        <f>C34</f>
        <v>500</v>
      </c>
      <c r="AC34" s="22">
        <f>E34</f>
        <v>25</v>
      </c>
      <c r="AD34" s="24">
        <f>E34</f>
        <v>25</v>
      </c>
      <c r="AE34" s="24">
        <f>E34</f>
        <v>25</v>
      </c>
    </row>
    <row r="35" spans="1:32" s="24" customFormat="1" x14ac:dyDescent="0.25">
      <c r="A35" s="21"/>
      <c r="B35" s="22" t="s">
        <v>11</v>
      </c>
      <c r="C35" s="23">
        <v>500</v>
      </c>
      <c r="D35" s="23">
        <f t="shared" si="4"/>
        <v>475</v>
      </c>
      <c r="E35" s="23">
        <f t="shared" si="5"/>
        <v>25</v>
      </c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>
        <f>C35</f>
        <v>500</v>
      </c>
      <c r="AB35" s="22">
        <f>C35</f>
        <v>500</v>
      </c>
      <c r="AC35" s="22">
        <f>C35</f>
        <v>500</v>
      </c>
      <c r="AD35" s="24">
        <f>E35</f>
        <v>25</v>
      </c>
      <c r="AE35" s="24">
        <f>E35</f>
        <v>25</v>
      </c>
      <c r="AF35" s="24">
        <f>E35</f>
        <v>25</v>
      </c>
    </row>
    <row r="36" spans="1:32" s="10" customFormat="1" x14ac:dyDescent="0.25">
      <c r="A36" s="9"/>
      <c r="B36" s="5"/>
      <c r="C36" s="6"/>
      <c r="D36" s="6"/>
      <c r="E36" s="6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</row>
    <row r="37" spans="1:32" s="10" customFormat="1" hidden="1" x14ac:dyDescent="0.25">
      <c r="A37" s="9"/>
      <c r="B37" s="5"/>
      <c r="C37" s="1"/>
      <c r="D37" s="1">
        <v>0.88</v>
      </c>
      <c r="E37" s="1">
        <v>0.12</v>
      </c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</row>
    <row r="38" spans="1:32" s="10" customFormat="1" hidden="1" x14ac:dyDescent="0.25">
      <c r="A38" s="9"/>
      <c r="B38" s="5"/>
      <c r="C38" s="2" t="s">
        <v>32</v>
      </c>
      <c r="D38" s="2" t="s">
        <v>0</v>
      </c>
      <c r="E38" s="2" t="s">
        <v>1</v>
      </c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</row>
    <row r="39" spans="1:32" hidden="1" x14ac:dyDescent="0.25">
      <c r="A39" s="34" t="s">
        <v>15</v>
      </c>
      <c r="B39" s="5" t="s">
        <v>8</v>
      </c>
      <c r="C39" s="6">
        <v>114</v>
      </c>
      <c r="D39" s="6">
        <f>C39*$D$37</f>
        <v>100.32000000000001</v>
      </c>
      <c r="E39" s="6">
        <f>C39*$E$37</f>
        <v>13.68</v>
      </c>
      <c r="F39" s="7"/>
      <c r="G39" s="7"/>
      <c r="H39" s="7"/>
      <c r="I39" s="7"/>
      <c r="J39" s="7"/>
      <c r="K39" s="7"/>
      <c r="L39" s="7">
        <f>C39</f>
        <v>114</v>
      </c>
      <c r="M39" s="8">
        <f>C39</f>
        <v>114</v>
      </c>
      <c r="N39" s="8">
        <f>C39</f>
        <v>114</v>
      </c>
      <c r="O39" s="8">
        <f>E39</f>
        <v>13.68</v>
      </c>
      <c r="P39" s="8">
        <f>E39</f>
        <v>13.68</v>
      </c>
      <c r="Q39" s="8">
        <f>E39</f>
        <v>13.68</v>
      </c>
      <c r="R39" s="8"/>
      <c r="S39" s="8"/>
      <c r="T39" s="8"/>
      <c r="U39" s="8"/>
      <c r="V39" s="8"/>
      <c r="W39" s="8"/>
      <c r="X39" s="8"/>
      <c r="Y39" s="2"/>
      <c r="Z39" s="2"/>
      <c r="AA39" s="2"/>
      <c r="AB39" s="2"/>
      <c r="AC39" s="2"/>
    </row>
    <row r="40" spans="1:32" hidden="1" x14ac:dyDescent="0.25">
      <c r="A40" s="35"/>
      <c r="B40" s="5" t="s">
        <v>18</v>
      </c>
      <c r="C40" s="6">
        <v>495</v>
      </c>
      <c r="D40" s="6">
        <f t="shared" ref="D40:D51" si="6">C40*$D$37</f>
        <v>435.6</v>
      </c>
      <c r="E40" s="6">
        <f t="shared" ref="E40:E51" si="7">C40*$E$37</f>
        <v>59.4</v>
      </c>
      <c r="F40" s="7"/>
      <c r="G40" s="7"/>
      <c r="H40" s="7"/>
      <c r="I40" s="7"/>
      <c r="J40" s="7"/>
      <c r="K40" s="7"/>
      <c r="L40" s="7"/>
      <c r="M40" s="8">
        <f>C40</f>
        <v>495</v>
      </c>
      <c r="N40" s="8">
        <f>C40</f>
        <v>495</v>
      </c>
      <c r="O40" s="8">
        <f>C40</f>
        <v>495</v>
      </c>
      <c r="P40" s="8">
        <f>E40</f>
        <v>59.4</v>
      </c>
      <c r="Q40" s="8">
        <f>E40</f>
        <v>59.4</v>
      </c>
      <c r="R40" s="8">
        <f>E40</f>
        <v>59.4</v>
      </c>
      <c r="S40" s="8"/>
      <c r="T40" s="8"/>
      <c r="U40" s="8"/>
      <c r="V40" s="8"/>
      <c r="W40" s="8"/>
      <c r="X40" s="8"/>
      <c r="Y40" s="2"/>
      <c r="Z40" s="2"/>
      <c r="AA40" s="2"/>
      <c r="AB40" s="2"/>
      <c r="AC40" s="2"/>
    </row>
    <row r="41" spans="1:32" hidden="1" x14ac:dyDescent="0.25">
      <c r="A41" s="35"/>
      <c r="B41" s="5" t="s">
        <v>19</v>
      </c>
      <c r="C41" s="6">
        <v>543</v>
      </c>
      <c r="D41" s="6">
        <f t="shared" si="6"/>
        <v>477.84</v>
      </c>
      <c r="E41" s="6">
        <f t="shared" si="7"/>
        <v>65.16</v>
      </c>
      <c r="F41" s="7"/>
      <c r="G41" s="7"/>
      <c r="H41" s="7"/>
      <c r="I41" s="7"/>
      <c r="J41" s="7"/>
      <c r="K41" s="7"/>
      <c r="L41" s="7"/>
      <c r="M41" s="8"/>
      <c r="N41" s="8">
        <f>C41</f>
        <v>543</v>
      </c>
      <c r="O41" s="8">
        <f>C41</f>
        <v>543</v>
      </c>
      <c r="P41" s="8">
        <f>C41</f>
        <v>543</v>
      </c>
      <c r="Q41" s="8">
        <f>E41</f>
        <v>65.16</v>
      </c>
      <c r="R41" s="8">
        <f>E41</f>
        <v>65.16</v>
      </c>
      <c r="S41" s="8">
        <f>E41</f>
        <v>65.16</v>
      </c>
      <c r="T41" s="8"/>
      <c r="U41" s="8"/>
      <c r="V41" s="8"/>
      <c r="W41" s="8"/>
      <c r="X41" s="8"/>
      <c r="Y41" s="2"/>
      <c r="Z41" s="2"/>
      <c r="AA41" s="2"/>
      <c r="AB41" s="2"/>
      <c r="AC41" s="2"/>
    </row>
    <row r="42" spans="1:32" s="10" customFormat="1" hidden="1" x14ac:dyDescent="0.25">
      <c r="A42" s="35"/>
      <c r="B42" s="5" t="s">
        <v>20</v>
      </c>
      <c r="C42" s="6">
        <v>640</v>
      </c>
      <c r="D42" s="6">
        <f t="shared" si="6"/>
        <v>563.20000000000005</v>
      </c>
      <c r="E42" s="6">
        <f t="shared" si="7"/>
        <v>76.8</v>
      </c>
      <c r="F42" s="7"/>
      <c r="G42" s="7"/>
      <c r="H42" s="7"/>
      <c r="I42" s="7"/>
      <c r="J42" s="7"/>
      <c r="K42" s="7"/>
      <c r="L42" s="7"/>
      <c r="M42" s="8"/>
      <c r="N42" s="8"/>
      <c r="O42" s="8">
        <f>C42</f>
        <v>640</v>
      </c>
      <c r="P42" s="8">
        <f>C42</f>
        <v>640</v>
      </c>
      <c r="Q42" s="8">
        <f>C42</f>
        <v>640</v>
      </c>
      <c r="R42" s="8">
        <f>E42</f>
        <v>76.8</v>
      </c>
      <c r="S42" s="8">
        <f>E42</f>
        <v>76.8</v>
      </c>
      <c r="T42" s="8">
        <f>E42</f>
        <v>76.8</v>
      </c>
      <c r="U42" s="8"/>
      <c r="V42" s="8"/>
      <c r="W42" s="8"/>
      <c r="X42" s="8"/>
      <c r="Y42" s="5"/>
      <c r="Z42" s="5"/>
      <c r="AA42" s="5"/>
      <c r="AB42" s="5"/>
      <c r="AC42" s="5"/>
    </row>
    <row r="43" spans="1:32" s="10" customFormat="1" hidden="1" x14ac:dyDescent="0.25">
      <c r="A43" s="35"/>
      <c r="B43" s="5" t="s">
        <v>21</v>
      </c>
      <c r="C43" s="6">
        <v>575</v>
      </c>
      <c r="D43" s="6">
        <f t="shared" si="6"/>
        <v>506</v>
      </c>
      <c r="E43" s="6">
        <f t="shared" si="7"/>
        <v>69</v>
      </c>
      <c r="F43" s="7"/>
      <c r="G43" s="7"/>
      <c r="H43" s="7"/>
      <c r="I43" s="7"/>
      <c r="J43" s="7"/>
      <c r="K43" s="7"/>
      <c r="L43" s="7"/>
      <c r="M43" s="8"/>
      <c r="N43" s="8"/>
      <c r="O43" s="8"/>
      <c r="P43" s="8">
        <f>C43</f>
        <v>575</v>
      </c>
      <c r="Q43" s="8">
        <f>C43</f>
        <v>575</v>
      </c>
      <c r="R43" s="8">
        <f>C43</f>
        <v>575</v>
      </c>
      <c r="S43" s="8">
        <f>E43</f>
        <v>69</v>
      </c>
      <c r="T43" s="8">
        <f>E43</f>
        <v>69</v>
      </c>
      <c r="U43" s="8">
        <f>E43</f>
        <v>69</v>
      </c>
      <c r="V43" s="8"/>
      <c r="W43" s="8"/>
      <c r="X43" s="8"/>
      <c r="Y43" s="5"/>
      <c r="Z43" s="5"/>
      <c r="AA43" s="5"/>
      <c r="AB43" s="5"/>
      <c r="AC43" s="5"/>
    </row>
    <row r="44" spans="1:32" s="10" customFormat="1" hidden="1" x14ac:dyDescent="0.25">
      <c r="A44" s="35"/>
      <c r="B44" s="5" t="s">
        <v>22</v>
      </c>
      <c r="C44" s="6">
        <v>538</v>
      </c>
      <c r="D44" s="6">
        <f t="shared" si="6"/>
        <v>473.44</v>
      </c>
      <c r="E44" s="6">
        <f t="shared" si="7"/>
        <v>64.56</v>
      </c>
      <c r="F44" s="7"/>
      <c r="G44" s="7"/>
      <c r="H44" s="7"/>
      <c r="I44" s="7"/>
      <c r="J44" s="7"/>
      <c r="K44" s="7"/>
      <c r="L44" s="7"/>
      <c r="M44" s="8"/>
      <c r="N44" s="8"/>
      <c r="O44" s="8"/>
      <c r="P44" s="8"/>
      <c r="Q44" s="8">
        <f>C44</f>
        <v>538</v>
      </c>
      <c r="R44" s="8">
        <f>C44</f>
        <v>538</v>
      </c>
      <c r="S44" s="8">
        <f>C44</f>
        <v>538</v>
      </c>
      <c r="T44" s="8">
        <f>E44</f>
        <v>64.56</v>
      </c>
      <c r="U44" s="8">
        <f>E44</f>
        <v>64.56</v>
      </c>
      <c r="V44" s="8">
        <f>E44</f>
        <v>64.56</v>
      </c>
      <c r="W44" s="8"/>
      <c r="X44" s="8"/>
      <c r="Y44" s="5"/>
      <c r="Z44" s="5"/>
      <c r="AA44" s="5"/>
      <c r="AB44" s="5"/>
      <c r="AC44" s="5"/>
    </row>
    <row r="45" spans="1:32" s="10" customFormat="1" hidden="1" x14ac:dyDescent="0.25">
      <c r="A45" s="35"/>
      <c r="B45" s="5" t="s">
        <v>23</v>
      </c>
      <c r="C45" s="6">
        <v>550</v>
      </c>
      <c r="D45" s="6">
        <f t="shared" si="6"/>
        <v>484</v>
      </c>
      <c r="E45" s="6">
        <f t="shared" si="7"/>
        <v>66</v>
      </c>
      <c r="F45" s="7"/>
      <c r="G45" s="7"/>
      <c r="H45" s="7"/>
      <c r="I45" s="7"/>
      <c r="J45" s="7"/>
      <c r="K45" s="7"/>
      <c r="L45" s="7"/>
      <c r="M45" s="8"/>
      <c r="N45" s="8"/>
      <c r="O45" s="8"/>
      <c r="P45" s="8"/>
      <c r="Q45" s="8"/>
      <c r="R45" s="8">
        <f>C45</f>
        <v>550</v>
      </c>
      <c r="S45" s="8">
        <f>C45</f>
        <v>550</v>
      </c>
      <c r="T45" s="8">
        <f>C45</f>
        <v>550</v>
      </c>
      <c r="U45" s="8">
        <f>E45</f>
        <v>66</v>
      </c>
      <c r="V45" s="8">
        <f>E45</f>
        <v>66</v>
      </c>
      <c r="W45" s="8">
        <f>E45</f>
        <v>66</v>
      </c>
      <c r="X45" s="8"/>
      <c r="Y45" s="5"/>
      <c r="Z45" s="5"/>
      <c r="AA45" s="5"/>
      <c r="AB45" s="5"/>
      <c r="AC45" s="5"/>
    </row>
    <row r="46" spans="1:32" s="10" customFormat="1" hidden="1" x14ac:dyDescent="0.25">
      <c r="A46" s="35"/>
      <c r="B46" s="5" t="s">
        <v>24</v>
      </c>
      <c r="C46" s="6">
        <v>550</v>
      </c>
      <c r="D46" s="6">
        <f t="shared" si="6"/>
        <v>484</v>
      </c>
      <c r="E46" s="6">
        <f t="shared" si="7"/>
        <v>66</v>
      </c>
      <c r="F46" s="7"/>
      <c r="G46" s="7"/>
      <c r="H46" s="7"/>
      <c r="I46" s="7"/>
      <c r="J46" s="7"/>
      <c r="K46" s="7"/>
      <c r="L46" s="7"/>
      <c r="M46" s="8"/>
      <c r="N46" s="8"/>
      <c r="O46" s="8"/>
      <c r="P46" s="8"/>
      <c r="Q46" s="8"/>
      <c r="R46" s="8"/>
      <c r="S46" s="8">
        <f>C46</f>
        <v>550</v>
      </c>
      <c r="T46" s="8">
        <f>C46</f>
        <v>550</v>
      </c>
      <c r="U46" s="8">
        <f>C46</f>
        <v>550</v>
      </c>
      <c r="V46" s="8">
        <f>E46</f>
        <v>66</v>
      </c>
      <c r="W46" s="8">
        <f>E46</f>
        <v>66</v>
      </c>
      <c r="X46" s="8">
        <f>E46</f>
        <v>66</v>
      </c>
      <c r="Y46" s="5"/>
      <c r="Z46" s="5"/>
      <c r="AA46" s="5"/>
      <c r="AB46" s="5"/>
      <c r="AC46" s="5"/>
    </row>
    <row r="47" spans="1:32" s="10" customFormat="1" hidden="1" x14ac:dyDescent="0.25">
      <c r="A47" s="35"/>
      <c r="B47" s="5" t="s">
        <v>25</v>
      </c>
      <c r="C47" s="6">
        <v>550</v>
      </c>
      <c r="D47" s="6">
        <f t="shared" si="6"/>
        <v>484</v>
      </c>
      <c r="E47" s="6">
        <f t="shared" si="7"/>
        <v>66</v>
      </c>
      <c r="F47" s="7"/>
      <c r="G47" s="7"/>
      <c r="H47" s="7"/>
      <c r="I47" s="7"/>
      <c r="J47" s="7"/>
      <c r="K47" s="7"/>
      <c r="L47" s="7"/>
      <c r="M47" s="8"/>
      <c r="N47" s="8"/>
      <c r="O47" s="8"/>
      <c r="P47" s="8"/>
      <c r="Q47" s="8"/>
      <c r="R47" s="8"/>
      <c r="S47" s="8"/>
      <c r="T47" s="8">
        <f>C47</f>
        <v>550</v>
      </c>
      <c r="U47" s="8">
        <f>C47</f>
        <v>550</v>
      </c>
      <c r="V47" s="8">
        <f>C47</f>
        <v>550</v>
      </c>
      <c r="W47" s="8">
        <f>E47</f>
        <v>66</v>
      </c>
      <c r="X47" s="8">
        <f>E47</f>
        <v>66</v>
      </c>
      <c r="Y47" s="5">
        <f>E47</f>
        <v>66</v>
      </c>
      <c r="Z47" s="5"/>
      <c r="AA47" s="5"/>
      <c r="AB47" s="5"/>
      <c r="AC47" s="5"/>
    </row>
    <row r="48" spans="1:32" s="10" customFormat="1" hidden="1" x14ac:dyDescent="0.25">
      <c r="A48" s="35"/>
      <c r="B48" s="5" t="s">
        <v>26</v>
      </c>
      <c r="C48" s="6">
        <v>550</v>
      </c>
      <c r="D48" s="6">
        <f t="shared" si="6"/>
        <v>484</v>
      </c>
      <c r="E48" s="6">
        <f t="shared" si="7"/>
        <v>66</v>
      </c>
      <c r="F48" s="7"/>
      <c r="G48" s="7"/>
      <c r="H48" s="7"/>
      <c r="I48" s="7"/>
      <c r="J48" s="7"/>
      <c r="K48" s="7"/>
      <c r="L48" s="7"/>
      <c r="M48" s="8"/>
      <c r="N48" s="8"/>
      <c r="O48" s="8"/>
      <c r="P48" s="8"/>
      <c r="Q48" s="8"/>
      <c r="R48" s="8"/>
      <c r="S48" s="8"/>
      <c r="T48" s="8"/>
      <c r="U48" s="8">
        <f>C48</f>
        <v>550</v>
      </c>
      <c r="V48" s="8">
        <f>C48</f>
        <v>550</v>
      </c>
      <c r="W48" s="8">
        <f>C48</f>
        <v>550</v>
      </c>
      <c r="X48" s="8">
        <f>E48</f>
        <v>66</v>
      </c>
      <c r="Y48" s="5">
        <f>E48</f>
        <v>66</v>
      </c>
      <c r="Z48" s="5">
        <f>E48</f>
        <v>66</v>
      </c>
      <c r="AA48" s="5"/>
      <c r="AB48" s="5"/>
      <c r="AC48" s="5"/>
    </row>
    <row r="49" spans="1:29" s="10" customFormat="1" hidden="1" x14ac:dyDescent="0.25">
      <c r="A49" s="35"/>
      <c r="B49" s="5" t="s">
        <v>27</v>
      </c>
      <c r="C49" s="6">
        <v>550</v>
      </c>
      <c r="D49" s="6">
        <f t="shared" si="6"/>
        <v>484</v>
      </c>
      <c r="E49" s="6">
        <f t="shared" si="7"/>
        <v>66</v>
      </c>
      <c r="F49" s="7"/>
      <c r="G49" s="7"/>
      <c r="H49" s="7"/>
      <c r="I49" s="7"/>
      <c r="J49" s="7"/>
      <c r="K49" s="7"/>
      <c r="L49" s="7"/>
      <c r="M49" s="8"/>
      <c r="N49" s="8"/>
      <c r="O49" s="8"/>
      <c r="P49" s="8"/>
      <c r="Q49" s="8"/>
      <c r="R49" s="8"/>
      <c r="S49" s="8"/>
      <c r="T49" s="8"/>
      <c r="U49" s="8"/>
      <c r="V49" s="8">
        <f>C49</f>
        <v>550</v>
      </c>
      <c r="W49" s="8">
        <f>C49</f>
        <v>550</v>
      </c>
      <c r="X49" s="8">
        <f>C49</f>
        <v>550</v>
      </c>
      <c r="Y49" s="5">
        <f>E49</f>
        <v>66</v>
      </c>
      <c r="Z49" s="5">
        <f>E49</f>
        <v>66</v>
      </c>
      <c r="AA49" s="5">
        <f>E49</f>
        <v>66</v>
      </c>
      <c r="AB49" s="5"/>
      <c r="AC49" s="5"/>
    </row>
    <row r="50" spans="1:29" s="10" customFormat="1" hidden="1" x14ac:dyDescent="0.25">
      <c r="A50" s="35"/>
      <c r="B50" s="5" t="s">
        <v>28</v>
      </c>
      <c r="C50" s="6">
        <v>550</v>
      </c>
      <c r="D50" s="6">
        <f t="shared" si="6"/>
        <v>484</v>
      </c>
      <c r="E50" s="6">
        <f t="shared" si="7"/>
        <v>66</v>
      </c>
      <c r="F50" s="7"/>
      <c r="G50" s="7"/>
      <c r="H50" s="7"/>
      <c r="I50" s="7"/>
      <c r="J50" s="7"/>
      <c r="K50" s="7"/>
      <c r="L50" s="7"/>
      <c r="M50" s="8"/>
      <c r="N50" s="8"/>
      <c r="O50" s="8"/>
      <c r="P50" s="8"/>
      <c r="Q50" s="8"/>
      <c r="R50" s="8"/>
      <c r="S50" s="8"/>
      <c r="T50" s="8"/>
      <c r="U50" s="8"/>
      <c r="V50" s="8"/>
      <c r="W50" s="8">
        <f>C50</f>
        <v>550</v>
      </c>
      <c r="X50" s="8">
        <f>C50</f>
        <v>550</v>
      </c>
      <c r="Y50" s="5">
        <f>C50</f>
        <v>550</v>
      </c>
      <c r="Z50" s="5">
        <f>E50</f>
        <v>66</v>
      </c>
      <c r="AA50" s="5">
        <f>E50</f>
        <v>66</v>
      </c>
      <c r="AB50" s="5">
        <f>E50</f>
        <v>66</v>
      </c>
      <c r="AC50" s="5"/>
    </row>
    <row r="51" spans="1:29" s="10" customFormat="1" ht="0.75" customHeight="1" x14ac:dyDescent="0.25">
      <c r="A51" s="36"/>
      <c r="B51" s="5" t="s">
        <v>29</v>
      </c>
      <c r="C51" s="6">
        <v>550</v>
      </c>
      <c r="D51" s="6">
        <f t="shared" si="6"/>
        <v>484</v>
      </c>
      <c r="E51" s="6">
        <f t="shared" si="7"/>
        <v>66</v>
      </c>
      <c r="F51" s="7"/>
      <c r="G51" s="7"/>
      <c r="H51" s="7"/>
      <c r="I51" s="7"/>
      <c r="J51" s="7"/>
      <c r="K51" s="7"/>
      <c r="L51" s="7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>
        <f>C51</f>
        <v>550</v>
      </c>
      <c r="Y51" s="5">
        <f>C51</f>
        <v>550</v>
      </c>
      <c r="Z51" s="5">
        <f>C51</f>
        <v>550</v>
      </c>
      <c r="AA51" s="5">
        <f>E51</f>
        <v>66</v>
      </c>
      <c r="AB51" s="5">
        <f>E51</f>
        <v>66</v>
      </c>
      <c r="AC51" s="5">
        <f>E51</f>
        <v>66</v>
      </c>
    </row>
    <row r="52" spans="1:29" s="10" customFormat="1" x14ac:dyDescent="0.25"/>
    <row r="53" spans="1:29" x14ac:dyDescent="0.25">
      <c r="A53" s="27" t="s">
        <v>16</v>
      </c>
      <c r="B53" s="27"/>
      <c r="C53" s="27"/>
      <c r="D53" s="27"/>
      <c r="E53" s="27"/>
      <c r="F53" s="12">
        <f>SUM(F4:F27)</f>
        <v>730</v>
      </c>
      <c r="G53" s="12">
        <f t="shared" ref="G53:X53" si="8">SUM(G4:G27)</f>
        <v>1630</v>
      </c>
      <c r="H53" s="12">
        <f t="shared" si="8"/>
        <v>2018</v>
      </c>
      <c r="I53" s="12">
        <f t="shared" si="8"/>
        <v>2323.5</v>
      </c>
      <c r="J53" s="12">
        <f t="shared" si="8"/>
        <v>2619.5</v>
      </c>
      <c r="K53" s="12">
        <f t="shared" si="8"/>
        <v>3005.9</v>
      </c>
      <c r="L53" s="12">
        <f t="shared" si="8"/>
        <v>2754.35</v>
      </c>
      <c r="M53" s="14">
        <f t="shared" si="8"/>
        <v>2008.9</v>
      </c>
      <c r="N53" s="14">
        <f t="shared" si="8"/>
        <v>1727.25</v>
      </c>
      <c r="O53" s="14">
        <f t="shared" si="8"/>
        <v>1501</v>
      </c>
      <c r="P53" s="14">
        <f t="shared" si="8"/>
        <v>1591.1</v>
      </c>
      <c r="Q53" s="14">
        <f t="shared" si="8"/>
        <v>1581.1</v>
      </c>
      <c r="R53" s="14">
        <f t="shared" si="8"/>
        <v>1549.45</v>
      </c>
      <c r="S53" s="14">
        <f t="shared" si="8"/>
        <v>1534.85</v>
      </c>
      <c r="T53" s="14">
        <f t="shared" si="8"/>
        <v>1575.1</v>
      </c>
      <c r="U53" s="14">
        <f t="shared" si="8"/>
        <v>1574.05</v>
      </c>
      <c r="V53" s="14">
        <f t="shared" si="8"/>
        <v>1073</v>
      </c>
      <c r="W53" s="14">
        <f t="shared" si="8"/>
        <v>575</v>
      </c>
      <c r="X53" s="14">
        <f t="shared" si="8"/>
        <v>75</v>
      </c>
    </row>
    <row r="54" spans="1:29" x14ac:dyDescent="0.25">
      <c r="A54" s="27" t="s">
        <v>33</v>
      </c>
      <c r="B54" s="27"/>
      <c r="C54" s="27"/>
      <c r="D54" s="27"/>
      <c r="E54" s="27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>
        <v>8192</v>
      </c>
      <c r="Q54" s="11"/>
      <c r="R54" s="11"/>
      <c r="S54" s="11"/>
      <c r="T54" s="11"/>
      <c r="U54" s="11"/>
      <c r="V54" s="11"/>
      <c r="W54" s="11"/>
      <c r="X54" s="11"/>
    </row>
    <row r="55" spans="1:29" x14ac:dyDescent="0.25">
      <c r="A55" s="27" t="s">
        <v>36</v>
      </c>
      <c r="B55" s="27"/>
      <c r="C55" s="27"/>
      <c r="D55" s="27"/>
      <c r="E55" s="27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5"/>
      <c r="V55" s="11"/>
      <c r="W55" s="11"/>
      <c r="X55" s="11">
        <f>Q53+R53+S53+T53+U53+V53+W53+X53</f>
        <v>9537.5499999999993</v>
      </c>
      <c r="Z55">
        <v>9540</v>
      </c>
    </row>
    <row r="56" spans="1:29" ht="30.75" customHeight="1" x14ac:dyDescent="0.25">
      <c r="A56" s="27" t="s">
        <v>37</v>
      </c>
      <c r="B56" s="27"/>
      <c r="C56" s="27"/>
      <c r="D56" s="27"/>
      <c r="E56" s="27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5"/>
      <c r="V56" s="16"/>
      <c r="W56" s="16"/>
      <c r="X56" s="16">
        <f>X55-P54</f>
        <v>1345.5499999999993</v>
      </c>
    </row>
    <row r="59" spans="1:29" hidden="1" x14ac:dyDescent="0.25">
      <c r="A59" s="27" t="s">
        <v>17</v>
      </c>
      <c r="B59" s="27"/>
      <c r="C59" s="27"/>
      <c r="D59" s="27"/>
      <c r="E59" s="27"/>
      <c r="F59" s="27"/>
      <c r="G59" s="27"/>
      <c r="H59" s="27"/>
      <c r="I59" s="27"/>
      <c r="J59" s="13">
        <f>SUM(J39:J51)</f>
        <v>0</v>
      </c>
      <c r="K59" s="13">
        <f t="shared" ref="K59:X59" si="9">SUM(K39:K51)</f>
        <v>0</v>
      </c>
      <c r="L59" s="13">
        <f t="shared" si="9"/>
        <v>114</v>
      </c>
      <c r="M59" s="14">
        <f t="shared" si="9"/>
        <v>609</v>
      </c>
      <c r="N59" s="14">
        <f t="shared" si="9"/>
        <v>1152</v>
      </c>
      <c r="O59" s="14">
        <f t="shared" si="9"/>
        <v>1691.68</v>
      </c>
      <c r="P59" s="14">
        <f t="shared" si="9"/>
        <v>1831.08</v>
      </c>
      <c r="Q59" s="14">
        <f t="shared" si="9"/>
        <v>1891.24</v>
      </c>
      <c r="R59" s="14">
        <f t="shared" si="9"/>
        <v>1864.3600000000001</v>
      </c>
      <c r="S59" s="14">
        <f t="shared" si="9"/>
        <v>1848.96</v>
      </c>
      <c r="T59" s="14">
        <f t="shared" si="9"/>
        <v>1860.3600000000001</v>
      </c>
      <c r="U59" s="14">
        <f t="shared" si="9"/>
        <v>1849.56</v>
      </c>
      <c r="V59" s="14">
        <f t="shared" si="9"/>
        <v>1846.56</v>
      </c>
      <c r="W59" s="14">
        <f t="shared" si="9"/>
        <v>1848</v>
      </c>
      <c r="X59" s="14">
        <f t="shared" si="9"/>
        <v>1848</v>
      </c>
    </row>
    <row r="60" spans="1:29" hidden="1" x14ac:dyDescent="0.25">
      <c r="A60" s="27" t="s">
        <v>30</v>
      </c>
      <c r="B60" s="27"/>
      <c r="C60" s="27"/>
      <c r="D60" s="27"/>
      <c r="E60" s="27"/>
      <c r="F60" s="27"/>
      <c r="G60" s="27"/>
      <c r="H60" s="27"/>
      <c r="I60" s="27"/>
      <c r="J60" s="2"/>
      <c r="K60" s="2"/>
      <c r="L60" s="2"/>
      <c r="M60" s="2"/>
      <c r="N60" s="2"/>
      <c r="O60" s="11">
        <v>6492</v>
      </c>
      <c r="P60" s="2"/>
      <c r="Q60" s="2"/>
      <c r="R60" s="2"/>
      <c r="S60" s="2"/>
      <c r="T60" s="2"/>
      <c r="U60" s="2"/>
      <c r="V60" s="2"/>
      <c r="W60" s="2"/>
      <c r="X60" s="2"/>
    </row>
    <row r="61" spans="1:29" hidden="1" x14ac:dyDescent="0.25">
      <c r="A61" s="27" t="s">
        <v>31</v>
      </c>
      <c r="B61" s="27"/>
      <c r="C61" s="27"/>
      <c r="D61" s="27"/>
      <c r="E61" s="27"/>
      <c r="F61" s="27"/>
      <c r="G61" s="27"/>
      <c r="H61" s="27"/>
      <c r="I61" s="27"/>
      <c r="J61" s="2"/>
      <c r="K61" s="2"/>
      <c r="L61" s="2"/>
      <c r="M61" s="2"/>
      <c r="N61" s="2"/>
      <c r="O61" s="2"/>
      <c r="P61" s="2"/>
      <c r="Q61" s="2"/>
      <c r="R61" s="15">
        <v>3</v>
      </c>
      <c r="S61" s="2"/>
      <c r="T61" s="2"/>
      <c r="U61" s="2"/>
      <c r="V61" s="2"/>
      <c r="W61" s="2"/>
      <c r="X61" s="2"/>
    </row>
    <row r="62" spans="1:29" hidden="1" x14ac:dyDescent="0.25"/>
    <row r="64" spans="1:29" x14ac:dyDescent="0.25">
      <c r="A64" s="27" t="s">
        <v>34</v>
      </c>
      <c r="B64" s="27"/>
      <c r="C64" s="27"/>
      <c r="D64" s="27"/>
      <c r="E64" s="27"/>
      <c r="F64" s="12">
        <f t="shared" ref="F64:L64" si="10">SUM(F15:F45)</f>
        <v>0</v>
      </c>
      <c r="G64" s="12">
        <f t="shared" si="10"/>
        <v>0</v>
      </c>
      <c r="H64" s="12">
        <f t="shared" si="10"/>
        <v>0</v>
      </c>
      <c r="I64" s="12">
        <f t="shared" si="10"/>
        <v>0</v>
      </c>
      <c r="J64" s="12">
        <f t="shared" si="10"/>
        <v>0</v>
      </c>
      <c r="K64" s="12">
        <f t="shared" si="10"/>
        <v>0</v>
      </c>
      <c r="L64" s="12">
        <f t="shared" si="10"/>
        <v>848</v>
      </c>
      <c r="M64" s="14"/>
      <c r="N64" s="14"/>
      <c r="O64" s="14"/>
      <c r="P64" s="14"/>
      <c r="Q64" s="14"/>
      <c r="R64" s="14"/>
      <c r="S64" s="14"/>
      <c r="T64" s="14"/>
      <c r="U64" s="14"/>
      <c r="V64" s="14">
        <f>V30</f>
        <v>500</v>
      </c>
      <c r="W64" s="14">
        <f>W30+W31</f>
        <v>1000</v>
      </c>
      <c r="X64" s="14">
        <f>X30+X31+X32</f>
        <v>1500</v>
      </c>
    </row>
    <row r="65" spans="1:27" x14ac:dyDescent="0.25">
      <c r="A65" s="27" t="s">
        <v>35</v>
      </c>
      <c r="B65" s="27"/>
      <c r="C65" s="27"/>
      <c r="D65" s="27"/>
      <c r="E65" s="27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5"/>
      <c r="V65" s="16"/>
      <c r="W65" s="16"/>
      <c r="X65" s="16">
        <f>V64+W64+X64</f>
        <v>3000</v>
      </c>
      <c r="Z65">
        <f>Z55+X65</f>
        <v>12540</v>
      </c>
    </row>
    <row r="67" spans="1:27" x14ac:dyDescent="0.25">
      <c r="A67" s="37" t="s">
        <v>38</v>
      </c>
      <c r="B67" s="37"/>
      <c r="C67" s="37"/>
      <c r="D67" s="37"/>
      <c r="E67" s="37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>
        <f>X56+X65</f>
        <v>4345.5499999999993</v>
      </c>
      <c r="Z67">
        <f>Z65-P54</f>
        <v>4348</v>
      </c>
    </row>
    <row r="70" spans="1:27" x14ac:dyDescent="0.25">
      <c r="A70" s="27" t="s">
        <v>39</v>
      </c>
      <c r="B70" s="27"/>
      <c r="C70" s="27"/>
      <c r="D70" s="27"/>
      <c r="E70" s="27"/>
      <c r="F70" s="12">
        <f t="shared" ref="F70:L70" si="11">SUM(F21:F51)</f>
        <v>0</v>
      </c>
      <c r="G70" s="12">
        <f t="shared" si="11"/>
        <v>0</v>
      </c>
      <c r="H70" s="12">
        <f t="shared" si="11"/>
        <v>0</v>
      </c>
      <c r="I70" s="12">
        <f t="shared" si="11"/>
        <v>0</v>
      </c>
      <c r="J70" s="12">
        <f t="shared" si="11"/>
        <v>0</v>
      </c>
      <c r="K70" s="12">
        <f t="shared" si="11"/>
        <v>0</v>
      </c>
      <c r="L70" s="12">
        <f t="shared" si="11"/>
        <v>114</v>
      </c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>
        <f>Y33</f>
        <v>500</v>
      </c>
      <c r="Z70" s="14">
        <f>Z33+Z34</f>
        <v>1000</v>
      </c>
      <c r="AA70" s="14">
        <f>AA33+AA34+AA35</f>
        <v>1500</v>
      </c>
    </row>
    <row r="71" spans="1:27" x14ac:dyDescent="0.25">
      <c r="A71" s="27" t="s">
        <v>40</v>
      </c>
      <c r="B71" s="27"/>
      <c r="C71" s="27"/>
      <c r="D71" s="27"/>
      <c r="E71" s="27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5"/>
      <c r="V71" s="16"/>
      <c r="W71" s="16"/>
      <c r="X71" s="16"/>
      <c r="Y71" s="2"/>
      <c r="Z71" s="2"/>
      <c r="AA71" s="2">
        <f>Y70+Z70+AA70</f>
        <v>3000</v>
      </c>
    </row>
    <row r="74" spans="1:27" x14ac:dyDescent="0.25">
      <c r="A74" s="27" t="s">
        <v>41</v>
      </c>
      <c r="B74" s="27"/>
      <c r="C74" s="27"/>
      <c r="D74" s="27"/>
      <c r="E74" s="27"/>
      <c r="F74" s="12">
        <f t="shared" ref="F74:L74" si="12">SUM(F25:F55)</f>
        <v>730</v>
      </c>
      <c r="G74" s="12">
        <f t="shared" si="12"/>
        <v>1630</v>
      </c>
      <c r="H74" s="12">
        <f t="shared" si="12"/>
        <v>2018</v>
      </c>
      <c r="I74" s="12">
        <f t="shared" si="12"/>
        <v>2323.5</v>
      </c>
      <c r="J74" s="12">
        <f t="shared" si="12"/>
        <v>2619.5</v>
      </c>
      <c r="K74" s="12">
        <f t="shared" si="12"/>
        <v>3005.9</v>
      </c>
      <c r="L74" s="12">
        <f t="shared" si="12"/>
        <v>2868.35</v>
      </c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4">
        <f>Z67+AA71</f>
        <v>7348</v>
      </c>
    </row>
  </sheetData>
  <mergeCells count="19">
    <mergeCell ref="A70:E70"/>
    <mergeCell ref="A71:E71"/>
    <mergeCell ref="A74:E74"/>
    <mergeCell ref="A64:E64"/>
    <mergeCell ref="A65:E65"/>
    <mergeCell ref="A56:E56"/>
    <mergeCell ref="A67:E67"/>
    <mergeCell ref="A54:E54"/>
    <mergeCell ref="A60:I60"/>
    <mergeCell ref="A61:I61"/>
    <mergeCell ref="A59:I59"/>
    <mergeCell ref="C1:E1"/>
    <mergeCell ref="F2:L2"/>
    <mergeCell ref="A55:E55"/>
    <mergeCell ref="Y2:AC2"/>
    <mergeCell ref="M2:X2"/>
    <mergeCell ref="A53:E53"/>
    <mergeCell ref="A4:A27"/>
    <mergeCell ref="A39:A5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74"/>
  <sheetViews>
    <sheetView topLeftCell="A34" workbookViewId="0">
      <selection activeCell="M72" sqref="M72"/>
    </sheetView>
  </sheetViews>
  <sheetFormatPr defaultRowHeight="15" x14ac:dyDescent="0.25"/>
  <cols>
    <col min="1" max="1" width="11.140625" customWidth="1"/>
    <col min="2" max="2" width="12.7109375" bestFit="1" customWidth="1"/>
    <col min="3" max="3" width="11" customWidth="1"/>
    <col min="6" max="8" width="0" hidden="1" customWidth="1"/>
    <col min="9" max="9" width="10.7109375" hidden="1" customWidth="1"/>
    <col min="10" max="10" width="0" hidden="1" customWidth="1"/>
    <col min="11" max="11" width="11" hidden="1" customWidth="1"/>
    <col min="12" max="12" width="13.42578125" hidden="1" customWidth="1"/>
    <col min="13" max="13" width="12.140625" customWidth="1"/>
    <col min="24" max="24" width="10.85546875" customWidth="1"/>
    <col min="28" max="36" width="0" hidden="1" customWidth="1"/>
  </cols>
  <sheetData>
    <row r="1" spans="1:36" x14ac:dyDescent="0.25">
      <c r="C1" s="25"/>
      <c r="D1" s="25"/>
      <c r="E1" s="25"/>
    </row>
    <row r="2" spans="1:36" x14ac:dyDescent="0.25">
      <c r="C2" s="1"/>
      <c r="D2" s="1">
        <v>0.95</v>
      </c>
      <c r="E2" s="1">
        <v>0.05</v>
      </c>
      <c r="F2" s="26">
        <v>2018</v>
      </c>
      <c r="G2" s="26"/>
      <c r="H2" s="26"/>
      <c r="I2" s="26"/>
      <c r="J2" s="26"/>
      <c r="K2" s="26"/>
      <c r="L2" s="26"/>
      <c r="M2" s="25">
        <v>2019</v>
      </c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8">
        <v>2020</v>
      </c>
      <c r="Z2" s="29"/>
      <c r="AA2" s="29"/>
      <c r="AB2" s="29"/>
      <c r="AC2" s="30"/>
    </row>
    <row r="3" spans="1:36" x14ac:dyDescent="0.25">
      <c r="B3" s="2"/>
      <c r="C3" s="2">
        <v>2018</v>
      </c>
      <c r="D3" s="2" t="s">
        <v>0</v>
      </c>
      <c r="E3" s="2" t="s">
        <v>1</v>
      </c>
      <c r="F3" s="3" t="s">
        <v>2</v>
      </c>
      <c r="G3" s="3" t="s">
        <v>3</v>
      </c>
      <c r="H3" s="3" t="s">
        <v>4</v>
      </c>
      <c r="I3" s="3" t="s">
        <v>5</v>
      </c>
      <c r="J3" s="3" t="s">
        <v>6</v>
      </c>
      <c r="K3" s="3" t="s">
        <v>7</v>
      </c>
      <c r="L3" s="3" t="s">
        <v>8</v>
      </c>
      <c r="M3" s="4" t="s">
        <v>9</v>
      </c>
      <c r="N3" s="4" t="s">
        <v>10</v>
      </c>
      <c r="O3" s="4" t="s">
        <v>11</v>
      </c>
      <c r="P3" s="4" t="s">
        <v>12</v>
      </c>
      <c r="Q3" s="4" t="s">
        <v>13</v>
      </c>
      <c r="R3" s="4" t="s">
        <v>2</v>
      </c>
      <c r="S3" s="4" t="s">
        <v>3</v>
      </c>
      <c r="T3" s="4" t="s">
        <v>4</v>
      </c>
      <c r="U3" s="4" t="s">
        <v>5</v>
      </c>
      <c r="V3" s="4" t="s">
        <v>6</v>
      </c>
      <c r="W3" s="4" t="s">
        <v>7</v>
      </c>
      <c r="X3" s="4" t="s">
        <v>8</v>
      </c>
      <c r="Y3" s="4" t="s">
        <v>9</v>
      </c>
      <c r="Z3" s="4" t="s">
        <v>10</v>
      </c>
      <c r="AA3" s="4" t="s">
        <v>11</v>
      </c>
      <c r="AB3" s="4" t="s">
        <v>12</v>
      </c>
      <c r="AC3" s="4" t="s">
        <v>13</v>
      </c>
      <c r="AD3" s="4" t="s">
        <v>2</v>
      </c>
      <c r="AE3" s="4" t="s">
        <v>3</v>
      </c>
      <c r="AF3" s="4" t="s">
        <v>4</v>
      </c>
      <c r="AG3" s="4" t="s">
        <v>5</v>
      </c>
      <c r="AH3" s="4" t="s">
        <v>6</v>
      </c>
      <c r="AI3" s="4" t="s">
        <v>7</v>
      </c>
      <c r="AJ3" s="4" t="s">
        <v>8</v>
      </c>
    </row>
    <row r="4" spans="1:36" x14ac:dyDescent="0.25">
      <c r="A4" s="31" t="s">
        <v>14</v>
      </c>
      <c r="B4" s="5" t="s">
        <v>9</v>
      </c>
      <c r="C4" s="6">
        <v>1000</v>
      </c>
      <c r="D4" s="6">
        <f t="shared" ref="D4:D17" si="0">C4*$D$2</f>
        <v>950</v>
      </c>
      <c r="E4" s="6">
        <f t="shared" ref="E4:E17" si="1">C4*$E$2</f>
        <v>50</v>
      </c>
      <c r="F4" s="7"/>
      <c r="G4" s="7"/>
      <c r="H4" s="7"/>
      <c r="I4" s="7"/>
      <c r="J4" s="7"/>
      <c r="K4" s="7"/>
      <c r="L4" s="7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2"/>
      <c r="Z4" s="2"/>
      <c r="AA4" s="2"/>
      <c r="AB4" s="2"/>
      <c r="AC4" s="2"/>
    </row>
    <row r="5" spans="1:36" x14ac:dyDescent="0.25">
      <c r="A5" s="32"/>
      <c r="B5" s="5" t="s">
        <v>10</v>
      </c>
      <c r="C5" s="6">
        <v>900</v>
      </c>
      <c r="D5" s="6">
        <f t="shared" si="0"/>
        <v>855</v>
      </c>
      <c r="E5" s="6">
        <f t="shared" si="1"/>
        <v>45</v>
      </c>
      <c r="F5" s="7"/>
      <c r="G5" s="7"/>
      <c r="H5" s="7"/>
      <c r="I5" s="7"/>
      <c r="J5" s="7"/>
      <c r="K5" s="7"/>
      <c r="L5" s="7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2"/>
      <c r="Z5" s="2"/>
      <c r="AA5" s="2"/>
      <c r="AB5" s="2"/>
      <c r="AC5" s="2"/>
    </row>
    <row r="6" spans="1:36" x14ac:dyDescent="0.25">
      <c r="A6" s="32"/>
      <c r="B6" s="5" t="s">
        <v>11</v>
      </c>
      <c r="C6" s="6">
        <v>800</v>
      </c>
      <c r="D6" s="6">
        <f t="shared" si="0"/>
        <v>760</v>
      </c>
      <c r="E6" s="6">
        <f t="shared" si="1"/>
        <v>40</v>
      </c>
      <c r="F6" s="7"/>
      <c r="G6" s="7"/>
      <c r="H6" s="7"/>
      <c r="I6" s="7"/>
      <c r="J6" s="7"/>
      <c r="K6" s="7"/>
      <c r="L6" s="7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2"/>
      <c r="Z6" s="2"/>
      <c r="AA6" s="2"/>
      <c r="AB6" s="2"/>
      <c r="AC6" s="2"/>
    </row>
    <row r="7" spans="1:36" x14ac:dyDescent="0.25">
      <c r="A7" s="32"/>
      <c r="B7" s="5" t="s">
        <v>12</v>
      </c>
      <c r="C7" s="6">
        <v>1056</v>
      </c>
      <c r="D7" s="6">
        <f t="shared" si="0"/>
        <v>1003.1999999999999</v>
      </c>
      <c r="E7" s="6">
        <f t="shared" si="1"/>
        <v>52.800000000000004</v>
      </c>
      <c r="F7" s="7"/>
      <c r="G7" s="7"/>
      <c r="H7" s="7"/>
      <c r="I7" s="7"/>
      <c r="J7" s="7"/>
      <c r="K7" s="7"/>
      <c r="L7" s="7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2"/>
      <c r="Z7" s="2"/>
      <c r="AA7" s="2"/>
      <c r="AB7" s="2"/>
      <c r="AC7" s="2"/>
    </row>
    <row r="8" spans="1:36" x14ac:dyDescent="0.25">
      <c r="A8" s="32"/>
      <c r="B8" s="5" t="s">
        <v>13</v>
      </c>
      <c r="C8" s="6">
        <v>1020</v>
      </c>
      <c r="D8" s="6">
        <f t="shared" si="0"/>
        <v>969</v>
      </c>
      <c r="E8" s="6">
        <f t="shared" si="1"/>
        <v>51</v>
      </c>
      <c r="F8" s="7"/>
      <c r="G8" s="7"/>
      <c r="H8" s="7"/>
      <c r="I8" s="7"/>
      <c r="J8" s="7"/>
      <c r="K8" s="7"/>
      <c r="L8" s="7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2"/>
      <c r="Z8" s="2"/>
      <c r="AA8" s="2"/>
      <c r="AB8" s="2"/>
      <c r="AC8" s="2"/>
    </row>
    <row r="9" spans="1:36" x14ac:dyDescent="0.25">
      <c r="A9" s="32"/>
      <c r="B9" s="5" t="s">
        <v>2</v>
      </c>
      <c r="C9" s="6">
        <v>730</v>
      </c>
      <c r="D9" s="6">
        <f t="shared" si="0"/>
        <v>693.5</v>
      </c>
      <c r="E9" s="6">
        <f t="shared" si="1"/>
        <v>36.5</v>
      </c>
      <c r="F9" s="7">
        <f>C9</f>
        <v>730</v>
      </c>
      <c r="G9" s="7">
        <f>C9</f>
        <v>730</v>
      </c>
      <c r="H9" s="7">
        <f>C9</f>
        <v>730</v>
      </c>
      <c r="I9" s="7">
        <f>E9</f>
        <v>36.5</v>
      </c>
      <c r="J9" s="7">
        <f>E9</f>
        <v>36.5</v>
      </c>
      <c r="K9" s="7">
        <f>E9</f>
        <v>36.5</v>
      </c>
      <c r="L9" s="7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2"/>
      <c r="Z9" s="2"/>
      <c r="AA9" s="2"/>
      <c r="AB9" s="2"/>
      <c r="AC9" s="2"/>
    </row>
    <row r="10" spans="1:36" x14ac:dyDescent="0.25">
      <c r="A10" s="32"/>
      <c r="B10" s="5" t="s">
        <v>3</v>
      </c>
      <c r="C10" s="6">
        <v>900</v>
      </c>
      <c r="D10" s="6">
        <f t="shared" si="0"/>
        <v>855</v>
      </c>
      <c r="E10" s="6">
        <f t="shared" si="1"/>
        <v>45</v>
      </c>
      <c r="F10" s="7"/>
      <c r="G10" s="7">
        <f>C10</f>
        <v>900</v>
      </c>
      <c r="H10" s="7">
        <f>C10</f>
        <v>900</v>
      </c>
      <c r="I10" s="7">
        <f>C10</f>
        <v>900</v>
      </c>
      <c r="J10" s="7">
        <f>E10</f>
        <v>45</v>
      </c>
      <c r="K10" s="7">
        <f>E10</f>
        <v>45</v>
      </c>
      <c r="L10" s="7">
        <f>E10</f>
        <v>45</v>
      </c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2"/>
      <c r="Z10" s="2"/>
      <c r="AA10" s="2"/>
      <c r="AB10" s="2"/>
      <c r="AC10" s="2"/>
    </row>
    <row r="11" spans="1:36" x14ac:dyDescent="0.25">
      <c r="A11" s="32"/>
      <c r="B11" s="5" t="s">
        <v>4</v>
      </c>
      <c r="C11" s="6">
        <v>388</v>
      </c>
      <c r="D11" s="6">
        <f t="shared" si="0"/>
        <v>368.59999999999997</v>
      </c>
      <c r="E11" s="6">
        <f t="shared" si="1"/>
        <v>19.400000000000002</v>
      </c>
      <c r="F11" s="7"/>
      <c r="G11" s="7"/>
      <c r="H11" s="7">
        <f>C11</f>
        <v>388</v>
      </c>
      <c r="I11" s="7">
        <f>C11</f>
        <v>388</v>
      </c>
      <c r="J11" s="7">
        <f>C11</f>
        <v>388</v>
      </c>
      <c r="K11" s="7">
        <f>E11</f>
        <v>19.400000000000002</v>
      </c>
      <c r="L11" s="7">
        <f>E11</f>
        <v>19.400000000000002</v>
      </c>
      <c r="M11" s="8">
        <f>E11</f>
        <v>19.400000000000002</v>
      </c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2"/>
      <c r="Z11" s="2"/>
      <c r="AA11" s="2"/>
      <c r="AB11" s="2"/>
      <c r="AC11" s="2"/>
    </row>
    <row r="12" spans="1:36" x14ac:dyDescent="0.25">
      <c r="A12" s="32"/>
      <c r="B12" s="5" t="s">
        <v>5</v>
      </c>
      <c r="C12" s="6">
        <v>999</v>
      </c>
      <c r="D12" s="6">
        <f t="shared" si="0"/>
        <v>949.05</v>
      </c>
      <c r="E12" s="6">
        <f t="shared" si="1"/>
        <v>49.95</v>
      </c>
      <c r="F12" s="7"/>
      <c r="G12" s="7"/>
      <c r="H12" s="7"/>
      <c r="I12" s="7">
        <f>C12</f>
        <v>999</v>
      </c>
      <c r="J12" s="7">
        <f>C12</f>
        <v>999</v>
      </c>
      <c r="K12" s="7">
        <f>C12</f>
        <v>999</v>
      </c>
      <c r="L12" s="7">
        <f>E12</f>
        <v>49.95</v>
      </c>
      <c r="M12" s="8">
        <f>E12</f>
        <v>49.95</v>
      </c>
      <c r="N12" s="8">
        <f>E12</f>
        <v>49.95</v>
      </c>
      <c r="O12" s="8"/>
      <c r="P12" s="8"/>
      <c r="Q12" s="8"/>
      <c r="R12" s="8"/>
      <c r="S12" s="8"/>
      <c r="T12" s="8"/>
      <c r="U12" s="8"/>
      <c r="V12" s="8"/>
      <c r="W12" s="8"/>
      <c r="X12" s="8"/>
      <c r="Y12" s="2"/>
      <c r="Z12" s="2"/>
      <c r="AA12" s="2"/>
      <c r="AB12" s="2"/>
      <c r="AC12" s="2"/>
    </row>
    <row r="13" spans="1:36" x14ac:dyDescent="0.25">
      <c r="A13" s="32"/>
      <c r="B13" s="5" t="s">
        <v>6</v>
      </c>
      <c r="C13" s="6">
        <v>1151</v>
      </c>
      <c r="D13" s="6">
        <f t="shared" si="0"/>
        <v>1093.45</v>
      </c>
      <c r="E13" s="6">
        <f t="shared" si="1"/>
        <v>57.550000000000004</v>
      </c>
      <c r="F13" s="7"/>
      <c r="G13" s="7"/>
      <c r="H13" s="7"/>
      <c r="I13" s="7"/>
      <c r="J13" s="7">
        <f>C13</f>
        <v>1151</v>
      </c>
      <c r="K13" s="7">
        <f>C13</f>
        <v>1151</v>
      </c>
      <c r="L13" s="7">
        <f>C13</f>
        <v>1151</v>
      </c>
      <c r="M13" s="8">
        <f>E13</f>
        <v>57.550000000000004</v>
      </c>
      <c r="N13" s="8">
        <f>E13</f>
        <v>57.550000000000004</v>
      </c>
      <c r="O13" s="8">
        <f>E13</f>
        <v>57.550000000000004</v>
      </c>
      <c r="P13" s="8"/>
      <c r="Q13" s="8"/>
      <c r="R13" s="8"/>
      <c r="S13" s="8"/>
      <c r="T13" s="8"/>
      <c r="U13" s="8"/>
      <c r="V13" s="8"/>
      <c r="W13" s="8"/>
      <c r="X13" s="8"/>
      <c r="Y13" s="2"/>
      <c r="Z13" s="2"/>
      <c r="AA13" s="2"/>
      <c r="AB13" s="2"/>
      <c r="AC13" s="2"/>
    </row>
    <row r="14" spans="1:36" x14ac:dyDescent="0.25">
      <c r="A14" s="32"/>
      <c r="B14" s="5" t="s">
        <v>7</v>
      </c>
      <c r="C14" s="6">
        <v>755</v>
      </c>
      <c r="D14" s="6">
        <f t="shared" si="0"/>
        <v>717.25</v>
      </c>
      <c r="E14" s="6">
        <f t="shared" si="1"/>
        <v>37.75</v>
      </c>
      <c r="F14" s="7"/>
      <c r="G14" s="7"/>
      <c r="H14" s="7"/>
      <c r="I14" s="7"/>
      <c r="J14" s="7"/>
      <c r="K14" s="7">
        <f>C14</f>
        <v>755</v>
      </c>
      <c r="L14" s="7">
        <f>C14</f>
        <v>755</v>
      </c>
      <c r="M14" s="8">
        <f>C14</f>
        <v>755</v>
      </c>
      <c r="N14" s="8">
        <f>E14</f>
        <v>37.75</v>
      </c>
      <c r="O14" s="8">
        <f>E14</f>
        <v>37.75</v>
      </c>
      <c r="P14" s="8">
        <f>E14</f>
        <v>37.75</v>
      </c>
      <c r="Q14" s="8"/>
      <c r="R14" s="8"/>
      <c r="S14" s="8"/>
      <c r="T14" s="8"/>
      <c r="U14" s="8"/>
      <c r="V14" s="8"/>
      <c r="W14" s="8"/>
      <c r="X14" s="8"/>
      <c r="Y14" s="2"/>
      <c r="Z14" s="2"/>
      <c r="AA14" s="2"/>
      <c r="AB14" s="2"/>
      <c r="AC14" s="2"/>
    </row>
    <row r="15" spans="1:36" x14ac:dyDescent="0.25">
      <c r="A15" s="32"/>
      <c r="B15" s="5" t="s">
        <v>8</v>
      </c>
      <c r="C15" s="6">
        <v>734</v>
      </c>
      <c r="D15" s="6">
        <f t="shared" si="0"/>
        <v>697.3</v>
      </c>
      <c r="E15" s="6">
        <f t="shared" si="1"/>
        <v>36.700000000000003</v>
      </c>
      <c r="F15" s="7"/>
      <c r="G15" s="7"/>
      <c r="H15" s="7"/>
      <c r="I15" s="7"/>
      <c r="J15" s="7"/>
      <c r="K15" s="7"/>
      <c r="L15" s="7">
        <f>C15</f>
        <v>734</v>
      </c>
      <c r="M15" s="8">
        <f>C15</f>
        <v>734</v>
      </c>
      <c r="N15" s="8">
        <f>C15</f>
        <v>734</v>
      </c>
      <c r="O15" s="8">
        <f>E15</f>
        <v>36.700000000000003</v>
      </c>
      <c r="P15" s="8">
        <f>E15</f>
        <v>36.700000000000003</v>
      </c>
      <c r="Q15" s="8">
        <f>E15</f>
        <v>36.700000000000003</v>
      </c>
      <c r="R15" s="8"/>
      <c r="S15" s="8"/>
      <c r="T15" s="8"/>
      <c r="U15" s="8"/>
      <c r="V15" s="8"/>
      <c r="W15" s="8"/>
      <c r="X15" s="8"/>
      <c r="Y15" s="2"/>
      <c r="Z15" s="2"/>
      <c r="AA15" s="2"/>
      <c r="AB15" s="2"/>
      <c r="AC15" s="2"/>
    </row>
    <row r="16" spans="1:36" x14ac:dyDescent="0.25">
      <c r="A16" s="32"/>
      <c r="B16" s="5" t="s">
        <v>9</v>
      </c>
      <c r="C16" s="6">
        <v>393</v>
      </c>
      <c r="D16" s="6">
        <f t="shared" si="0"/>
        <v>373.34999999999997</v>
      </c>
      <c r="E16" s="6">
        <f t="shared" si="1"/>
        <v>19.650000000000002</v>
      </c>
      <c r="F16" s="7"/>
      <c r="G16" s="7"/>
      <c r="H16" s="7"/>
      <c r="I16" s="7"/>
      <c r="J16" s="7"/>
      <c r="K16" s="7"/>
      <c r="L16" s="7"/>
      <c r="M16" s="8">
        <f>C16</f>
        <v>393</v>
      </c>
      <c r="N16" s="8">
        <f>C16</f>
        <v>393</v>
      </c>
      <c r="O16" s="8">
        <f>C16</f>
        <v>393</v>
      </c>
      <c r="P16" s="8">
        <f>E16</f>
        <v>19.650000000000002</v>
      </c>
      <c r="Q16" s="8">
        <f>E16</f>
        <v>19.650000000000002</v>
      </c>
      <c r="R16" s="8">
        <f>E16</f>
        <v>19.650000000000002</v>
      </c>
      <c r="S16" s="8"/>
      <c r="T16" s="8"/>
      <c r="U16" s="8"/>
      <c r="V16" s="8"/>
      <c r="W16" s="8"/>
      <c r="X16" s="8"/>
      <c r="Y16" s="2"/>
      <c r="Z16" s="2"/>
      <c r="AA16" s="2"/>
      <c r="AB16" s="2"/>
      <c r="AC16" s="2"/>
    </row>
    <row r="17" spans="1:29" x14ac:dyDescent="0.25">
      <c r="A17" s="32"/>
      <c r="B17" s="5" t="s">
        <v>10</v>
      </c>
      <c r="C17" s="6">
        <v>455</v>
      </c>
      <c r="D17" s="6">
        <f t="shared" si="0"/>
        <v>432.25</v>
      </c>
      <c r="E17" s="6">
        <f t="shared" si="1"/>
        <v>22.75</v>
      </c>
      <c r="F17" s="7"/>
      <c r="G17" s="7"/>
      <c r="H17" s="7"/>
      <c r="I17" s="7"/>
      <c r="J17" s="7"/>
      <c r="K17" s="7"/>
      <c r="L17" s="7"/>
      <c r="M17" s="8"/>
      <c r="N17" s="8">
        <f>C17</f>
        <v>455</v>
      </c>
      <c r="O17" s="8">
        <f>C17</f>
        <v>455</v>
      </c>
      <c r="P17" s="8">
        <f>C17</f>
        <v>455</v>
      </c>
      <c r="Q17" s="8">
        <f>E17</f>
        <v>22.75</v>
      </c>
      <c r="R17" s="8">
        <f>E17</f>
        <v>22.75</v>
      </c>
      <c r="S17" s="8">
        <f>E17</f>
        <v>22.75</v>
      </c>
      <c r="T17" s="8"/>
      <c r="U17" s="8"/>
      <c r="V17" s="8"/>
      <c r="W17" s="8"/>
      <c r="X17" s="8"/>
      <c r="Y17" s="2"/>
      <c r="Z17" s="2"/>
      <c r="AA17" s="2"/>
      <c r="AB17" s="2"/>
      <c r="AC17" s="2"/>
    </row>
    <row r="18" spans="1:29" x14ac:dyDescent="0.25">
      <c r="A18" s="32"/>
      <c r="B18" s="5" t="s">
        <v>20</v>
      </c>
      <c r="C18" s="6">
        <v>521</v>
      </c>
      <c r="D18" s="6">
        <f>C18*$D$2</f>
        <v>494.95</v>
      </c>
      <c r="E18" s="6">
        <f>C18*$E$2</f>
        <v>26.05</v>
      </c>
      <c r="F18" s="7"/>
      <c r="G18" s="7"/>
      <c r="H18" s="7"/>
      <c r="I18" s="7"/>
      <c r="J18" s="7"/>
      <c r="K18" s="7"/>
      <c r="L18" s="7"/>
      <c r="M18" s="8"/>
      <c r="N18" s="8"/>
      <c r="O18" s="8">
        <f>C18</f>
        <v>521</v>
      </c>
      <c r="P18" s="8">
        <f>C18</f>
        <v>521</v>
      </c>
      <c r="Q18" s="8">
        <f>C18</f>
        <v>521</v>
      </c>
      <c r="R18" s="8">
        <f>E18</f>
        <v>26.05</v>
      </c>
      <c r="S18" s="8">
        <f>E18</f>
        <v>26.05</v>
      </c>
      <c r="T18" s="8">
        <f>E18</f>
        <v>26.05</v>
      </c>
      <c r="U18" s="8"/>
      <c r="V18" s="8"/>
      <c r="W18" s="8"/>
      <c r="X18" s="8"/>
      <c r="Y18" s="2"/>
      <c r="Z18" s="2"/>
      <c r="AA18" s="2"/>
      <c r="AB18" s="2"/>
      <c r="AC18" s="2"/>
    </row>
    <row r="19" spans="1:29" x14ac:dyDescent="0.25">
      <c r="A19" s="32"/>
      <c r="B19" s="5" t="s">
        <v>21</v>
      </c>
      <c r="C19" s="6">
        <v>521</v>
      </c>
      <c r="D19" s="6">
        <f>C19*$D$2</f>
        <v>494.95</v>
      </c>
      <c r="E19" s="6">
        <f>C19*$E$2</f>
        <v>26.05</v>
      </c>
      <c r="F19" s="7"/>
      <c r="G19" s="7"/>
      <c r="H19" s="7"/>
      <c r="I19" s="7"/>
      <c r="J19" s="7"/>
      <c r="K19" s="7"/>
      <c r="L19" s="7"/>
      <c r="M19" s="8"/>
      <c r="N19" s="8"/>
      <c r="O19" s="8"/>
      <c r="P19" s="8">
        <f>C19</f>
        <v>521</v>
      </c>
      <c r="Q19" s="8">
        <f>C19</f>
        <v>521</v>
      </c>
      <c r="R19" s="8">
        <f>C19</f>
        <v>521</v>
      </c>
      <c r="S19" s="8">
        <f>E19</f>
        <v>26.05</v>
      </c>
      <c r="T19" s="8">
        <f>E19</f>
        <v>26.05</v>
      </c>
      <c r="U19" s="8">
        <f>E19</f>
        <v>26.05</v>
      </c>
      <c r="V19" s="8"/>
      <c r="W19" s="8"/>
      <c r="X19" s="8"/>
      <c r="Y19" s="2"/>
      <c r="Z19" s="2"/>
      <c r="AA19" s="2"/>
      <c r="AB19" s="2"/>
      <c r="AC19" s="2"/>
    </row>
    <row r="20" spans="1:29" x14ac:dyDescent="0.25">
      <c r="A20" s="32"/>
      <c r="B20" s="5" t="s">
        <v>22</v>
      </c>
      <c r="C20" s="6">
        <v>460</v>
      </c>
      <c r="D20" s="6">
        <f t="shared" ref="D20:D27" si="2">C20*$D$2</f>
        <v>437</v>
      </c>
      <c r="E20" s="6">
        <f t="shared" ref="E20:E27" si="3">C20*$E$2</f>
        <v>23</v>
      </c>
      <c r="F20" s="7"/>
      <c r="G20" s="7"/>
      <c r="H20" s="7"/>
      <c r="I20" s="7"/>
      <c r="J20" s="7"/>
      <c r="K20" s="7"/>
      <c r="L20" s="7"/>
      <c r="M20" s="8"/>
      <c r="N20" s="8"/>
      <c r="O20" s="8"/>
      <c r="P20" s="8"/>
      <c r="Q20" s="8">
        <f>C20</f>
        <v>460</v>
      </c>
      <c r="R20" s="8">
        <f>C20</f>
        <v>460</v>
      </c>
      <c r="S20" s="8">
        <f>C20</f>
        <v>460</v>
      </c>
      <c r="T20" s="8">
        <f>E20</f>
        <v>23</v>
      </c>
      <c r="U20" s="8">
        <f>E20</f>
        <v>23</v>
      </c>
      <c r="V20" s="8">
        <f>E20</f>
        <v>23</v>
      </c>
      <c r="W20" s="8"/>
      <c r="X20" s="8"/>
      <c r="Y20" s="2"/>
      <c r="Z20" s="2"/>
      <c r="AA20" s="2"/>
      <c r="AB20" s="2"/>
      <c r="AC20" s="2"/>
    </row>
    <row r="21" spans="1:29" x14ac:dyDescent="0.25">
      <c r="A21" s="32"/>
      <c r="B21" s="5" t="s">
        <v>23</v>
      </c>
      <c r="C21" s="6">
        <v>350</v>
      </c>
      <c r="D21" s="6">
        <f t="shared" si="2"/>
        <v>332.5</v>
      </c>
      <c r="E21" s="6">
        <f t="shared" si="3"/>
        <v>17.5</v>
      </c>
      <c r="F21" s="7"/>
      <c r="G21" s="7"/>
      <c r="H21" s="7"/>
      <c r="I21" s="7"/>
      <c r="J21" s="7"/>
      <c r="K21" s="7"/>
      <c r="L21" s="7"/>
      <c r="M21" s="8"/>
      <c r="N21" s="8"/>
      <c r="O21" s="8"/>
      <c r="P21" s="8"/>
      <c r="Q21" s="8"/>
      <c r="R21" s="8">
        <f>C21</f>
        <v>350</v>
      </c>
      <c r="S21" s="8">
        <f>C21</f>
        <v>350</v>
      </c>
      <c r="T21" s="8">
        <f>C21</f>
        <v>350</v>
      </c>
      <c r="U21" s="8">
        <f>E21</f>
        <v>17.5</v>
      </c>
      <c r="V21" s="8">
        <f>E21</f>
        <v>17.5</v>
      </c>
      <c r="W21" s="8">
        <f>E21</f>
        <v>17.5</v>
      </c>
      <c r="X21" s="8"/>
      <c r="Y21" s="2"/>
      <c r="Z21" s="2"/>
      <c r="AA21" s="2"/>
      <c r="AB21" s="2"/>
      <c r="AC21" s="2"/>
    </row>
    <row r="22" spans="1:29" x14ac:dyDescent="0.25">
      <c r="A22" s="32"/>
      <c r="B22" s="5" t="s">
        <v>24</v>
      </c>
      <c r="C22" s="6">
        <v>350</v>
      </c>
      <c r="D22" s="6">
        <f t="shared" si="2"/>
        <v>332.5</v>
      </c>
      <c r="E22" s="6">
        <f t="shared" si="3"/>
        <v>17.5</v>
      </c>
      <c r="F22" s="7"/>
      <c r="G22" s="7"/>
      <c r="H22" s="7"/>
      <c r="I22" s="7"/>
      <c r="J22" s="7"/>
      <c r="K22" s="7"/>
      <c r="L22" s="7"/>
      <c r="M22" s="8"/>
      <c r="N22" s="8"/>
      <c r="O22" s="8"/>
      <c r="P22" s="8"/>
      <c r="Q22" s="8"/>
      <c r="R22" s="8"/>
      <c r="S22" s="8">
        <f>C22</f>
        <v>350</v>
      </c>
      <c r="T22" s="8">
        <f>C22</f>
        <v>350</v>
      </c>
      <c r="U22" s="8">
        <f>C22</f>
        <v>350</v>
      </c>
      <c r="V22" s="8">
        <f>E22</f>
        <v>17.5</v>
      </c>
      <c r="W22" s="8">
        <f>E22</f>
        <v>17.5</v>
      </c>
      <c r="X22" s="8">
        <f>E22</f>
        <v>17.5</v>
      </c>
      <c r="Y22" s="2"/>
      <c r="Z22" s="2"/>
      <c r="AA22" s="2"/>
      <c r="AB22" s="2"/>
      <c r="AC22" s="2"/>
    </row>
    <row r="23" spans="1:29" x14ac:dyDescent="0.25">
      <c r="A23" s="32"/>
      <c r="B23" s="5" t="s">
        <v>25</v>
      </c>
      <c r="C23" s="6">
        <v>350</v>
      </c>
      <c r="D23" s="6">
        <f t="shared" si="2"/>
        <v>332.5</v>
      </c>
      <c r="E23" s="6">
        <f t="shared" si="3"/>
        <v>17.5</v>
      </c>
      <c r="F23" s="7"/>
      <c r="G23" s="7"/>
      <c r="H23" s="7"/>
      <c r="I23" s="7"/>
      <c r="J23" s="7"/>
      <c r="K23" s="7"/>
      <c r="L23" s="7"/>
      <c r="M23" s="8"/>
      <c r="N23" s="8"/>
      <c r="O23" s="8"/>
      <c r="P23" s="8"/>
      <c r="Q23" s="8"/>
      <c r="R23" s="8"/>
      <c r="S23" s="8"/>
      <c r="T23" s="8">
        <f>C23</f>
        <v>350</v>
      </c>
      <c r="U23" s="8">
        <f>C23</f>
        <v>350</v>
      </c>
      <c r="V23" s="8">
        <f>C23</f>
        <v>350</v>
      </c>
      <c r="W23" s="8">
        <f>E23</f>
        <v>17.5</v>
      </c>
      <c r="X23" s="8">
        <f>E23</f>
        <v>17.5</v>
      </c>
      <c r="Y23" s="2">
        <f>E23</f>
        <v>17.5</v>
      </c>
      <c r="Z23" s="2"/>
      <c r="AA23" s="2"/>
      <c r="AB23" s="2"/>
      <c r="AC23" s="2"/>
    </row>
    <row r="24" spans="1:29" x14ac:dyDescent="0.25">
      <c r="A24" s="32"/>
      <c r="B24" s="5" t="s">
        <v>26</v>
      </c>
      <c r="C24" s="6">
        <v>350</v>
      </c>
      <c r="D24" s="6">
        <f t="shared" si="2"/>
        <v>332.5</v>
      </c>
      <c r="E24" s="6">
        <f t="shared" si="3"/>
        <v>17.5</v>
      </c>
      <c r="F24" s="7"/>
      <c r="G24" s="7"/>
      <c r="H24" s="7"/>
      <c r="I24" s="7"/>
      <c r="J24" s="7"/>
      <c r="K24" s="7"/>
      <c r="L24" s="7"/>
      <c r="M24" s="8"/>
      <c r="N24" s="8"/>
      <c r="O24" s="8"/>
      <c r="P24" s="8"/>
      <c r="Q24" s="8"/>
      <c r="R24" s="8"/>
      <c r="S24" s="8"/>
      <c r="T24" s="8"/>
      <c r="U24" s="8">
        <f>C24</f>
        <v>350</v>
      </c>
      <c r="V24" s="8">
        <f>C24</f>
        <v>350</v>
      </c>
      <c r="W24" s="8">
        <f>C24</f>
        <v>350</v>
      </c>
      <c r="X24" s="8">
        <f>E24</f>
        <v>17.5</v>
      </c>
      <c r="Y24" s="2">
        <f>E24</f>
        <v>17.5</v>
      </c>
      <c r="Z24" s="2">
        <f>E24</f>
        <v>17.5</v>
      </c>
      <c r="AA24" s="2"/>
      <c r="AB24" s="2"/>
      <c r="AC24" s="2"/>
    </row>
    <row r="25" spans="1:29" x14ac:dyDescent="0.25">
      <c r="A25" s="32"/>
      <c r="B25" s="5" t="s">
        <v>27</v>
      </c>
      <c r="C25" s="6">
        <v>0</v>
      </c>
      <c r="D25" s="6">
        <f t="shared" si="2"/>
        <v>0</v>
      </c>
      <c r="E25" s="6">
        <f t="shared" si="3"/>
        <v>0</v>
      </c>
      <c r="F25" s="7"/>
      <c r="G25" s="7"/>
      <c r="H25" s="7"/>
      <c r="I25" s="7"/>
      <c r="J25" s="7"/>
      <c r="K25" s="7"/>
      <c r="L25" s="7"/>
      <c r="M25" s="8"/>
      <c r="N25" s="8"/>
      <c r="O25" s="8"/>
      <c r="P25" s="8"/>
      <c r="Q25" s="8"/>
      <c r="R25" s="8"/>
      <c r="S25" s="8"/>
      <c r="T25" s="8"/>
      <c r="U25" s="8"/>
      <c r="V25" s="8">
        <f>C25</f>
        <v>0</v>
      </c>
      <c r="W25" s="8">
        <f>C25</f>
        <v>0</v>
      </c>
      <c r="X25" s="8">
        <f>C25</f>
        <v>0</v>
      </c>
      <c r="Y25" s="2">
        <f>E25</f>
        <v>0</v>
      </c>
      <c r="Z25" s="2">
        <f>E25</f>
        <v>0</v>
      </c>
      <c r="AA25" s="2">
        <f>E25</f>
        <v>0</v>
      </c>
      <c r="AB25" s="2"/>
      <c r="AC25" s="2"/>
    </row>
    <row r="26" spans="1:29" x14ac:dyDescent="0.25">
      <c r="A26" s="32"/>
      <c r="B26" s="5" t="s">
        <v>28</v>
      </c>
      <c r="C26" s="6">
        <v>0</v>
      </c>
      <c r="D26" s="6">
        <f t="shared" si="2"/>
        <v>0</v>
      </c>
      <c r="E26" s="6">
        <f t="shared" si="3"/>
        <v>0</v>
      </c>
      <c r="F26" s="7"/>
      <c r="G26" s="7"/>
      <c r="H26" s="7"/>
      <c r="I26" s="7"/>
      <c r="J26" s="7"/>
      <c r="K26" s="7"/>
      <c r="L26" s="7"/>
      <c r="M26" s="8"/>
      <c r="N26" s="8"/>
      <c r="O26" s="8"/>
      <c r="P26" s="8"/>
      <c r="Q26" s="8"/>
      <c r="R26" s="8"/>
      <c r="S26" s="8"/>
      <c r="T26" s="8"/>
      <c r="U26" s="8"/>
      <c r="V26" s="8"/>
      <c r="W26" s="8">
        <f>C26</f>
        <v>0</v>
      </c>
      <c r="X26" s="8">
        <f>C26</f>
        <v>0</v>
      </c>
      <c r="Y26" s="2">
        <f>C26</f>
        <v>0</v>
      </c>
      <c r="Z26" s="2">
        <f>E26</f>
        <v>0</v>
      </c>
      <c r="AA26" s="2">
        <f>E26</f>
        <v>0</v>
      </c>
      <c r="AB26" s="2">
        <f>E26</f>
        <v>0</v>
      </c>
      <c r="AC26" s="2"/>
    </row>
    <row r="27" spans="1:29" x14ac:dyDescent="0.25">
      <c r="A27" s="33"/>
      <c r="B27" s="5" t="s">
        <v>29</v>
      </c>
      <c r="C27" s="6">
        <v>0</v>
      </c>
      <c r="D27" s="6">
        <f t="shared" si="2"/>
        <v>0</v>
      </c>
      <c r="E27" s="6">
        <f t="shared" si="3"/>
        <v>0</v>
      </c>
      <c r="F27" s="7"/>
      <c r="G27" s="7"/>
      <c r="H27" s="7"/>
      <c r="I27" s="7"/>
      <c r="J27" s="7"/>
      <c r="K27" s="7"/>
      <c r="L27" s="7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>
        <f>C27</f>
        <v>0</v>
      </c>
      <c r="Y27" s="2">
        <f>C27</f>
        <v>0</v>
      </c>
      <c r="Z27" s="2">
        <f>C27</f>
        <v>0</v>
      </c>
      <c r="AA27" s="2">
        <f>E27</f>
        <v>0</v>
      </c>
      <c r="AB27" s="2">
        <f>E27</f>
        <v>0</v>
      </c>
      <c r="AC27" s="2">
        <f>E27</f>
        <v>0</v>
      </c>
    </row>
    <row r="28" spans="1:29" x14ac:dyDescent="0.25">
      <c r="A28" s="17"/>
      <c r="B28" s="5"/>
      <c r="C28" s="6"/>
      <c r="D28" s="6"/>
      <c r="E28" s="6"/>
      <c r="F28" s="7"/>
      <c r="G28" s="7"/>
      <c r="H28" s="7"/>
      <c r="I28" s="7"/>
      <c r="J28" s="7"/>
      <c r="K28" s="7"/>
      <c r="L28" s="7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20"/>
      <c r="Z28" s="20"/>
      <c r="AA28" s="20"/>
      <c r="AB28" s="20"/>
      <c r="AC28" s="20"/>
    </row>
    <row r="29" spans="1:29" x14ac:dyDescent="0.25">
      <c r="A29" s="17"/>
      <c r="B29" s="5"/>
      <c r="C29" s="6"/>
      <c r="D29" s="6"/>
      <c r="E29" s="6"/>
      <c r="F29" s="7"/>
      <c r="G29" s="7"/>
      <c r="H29" s="7"/>
      <c r="I29" s="7"/>
      <c r="J29" s="7"/>
      <c r="K29" s="7"/>
      <c r="L29" s="7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20"/>
      <c r="Z29" s="20"/>
      <c r="AA29" s="20"/>
      <c r="AB29" s="20"/>
      <c r="AC29" s="20"/>
    </row>
    <row r="30" spans="1:29" s="24" customFormat="1" x14ac:dyDescent="0.25">
      <c r="A30" s="21"/>
      <c r="B30" s="22" t="s">
        <v>27</v>
      </c>
      <c r="C30" s="23">
        <v>350</v>
      </c>
      <c r="D30" s="23">
        <f t="shared" ref="D30:D35" si="4">C30*$D$2</f>
        <v>332.5</v>
      </c>
      <c r="E30" s="23">
        <f t="shared" ref="E30:E35" si="5">C30*$E$2</f>
        <v>17.5</v>
      </c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>
        <f>C30</f>
        <v>350</v>
      </c>
      <c r="W30" s="22">
        <f>C30</f>
        <v>350</v>
      </c>
      <c r="X30" s="22">
        <f>C30</f>
        <v>350</v>
      </c>
      <c r="Y30" s="22">
        <f>E30</f>
        <v>17.5</v>
      </c>
      <c r="Z30" s="22">
        <f>E30</f>
        <v>17.5</v>
      </c>
      <c r="AA30" s="22">
        <f>E30</f>
        <v>17.5</v>
      </c>
      <c r="AB30" s="22"/>
      <c r="AC30" s="22"/>
    </row>
    <row r="31" spans="1:29" s="24" customFormat="1" x14ac:dyDescent="0.25">
      <c r="A31" s="21"/>
      <c r="B31" s="22" t="s">
        <v>28</v>
      </c>
      <c r="C31" s="23">
        <v>350</v>
      </c>
      <c r="D31" s="23">
        <f t="shared" si="4"/>
        <v>332.5</v>
      </c>
      <c r="E31" s="23">
        <f t="shared" si="5"/>
        <v>17.5</v>
      </c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>
        <f>C31</f>
        <v>350</v>
      </c>
      <c r="X31" s="22">
        <f>C31</f>
        <v>350</v>
      </c>
      <c r="Y31" s="22">
        <f>C31</f>
        <v>350</v>
      </c>
      <c r="Z31" s="22">
        <f>E31</f>
        <v>17.5</v>
      </c>
      <c r="AA31" s="22">
        <f>E31</f>
        <v>17.5</v>
      </c>
      <c r="AB31" s="22">
        <f>E31</f>
        <v>17.5</v>
      </c>
      <c r="AC31" s="22"/>
    </row>
    <row r="32" spans="1:29" s="24" customFormat="1" x14ac:dyDescent="0.25">
      <c r="A32" s="21"/>
      <c r="B32" s="22" t="s">
        <v>29</v>
      </c>
      <c r="C32" s="23">
        <v>350</v>
      </c>
      <c r="D32" s="23">
        <f t="shared" si="4"/>
        <v>332.5</v>
      </c>
      <c r="E32" s="23">
        <f t="shared" si="5"/>
        <v>17.5</v>
      </c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>
        <f>C32</f>
        <v>350</v>
      </c>
      <c r="Y32" s="22">
        <f>C32</f>
        <v>350</v>
      </c>
      <c r="Z32" s="22">
        <f>C32</f>
        <v>350</v>
      </c>
      <c r="AA32" s="22">
        <f>E32</f>
        <v>17.5</v>
      </c>
      <c r="AB32" s="22">
        <f>E32</f>
        <v>17.5</v>
      </c>
      <c r="AC32" s="22">
        <f>E32</f>
        <v>17.5</v>
      </c>
    </row>
    <row r="33" spans="1:32" s="24" customFormat="1" x14ac:dyDescent="0.25">
      <c r="A33" s="21"/>
      <c r="B33" s="22" t="s">
        <v>9</v>
      </c>
      <c r="C33" s="23">
        <v>350</v>
      </c>
      <c r="D33" s="23">
        <f t="shared" si="4"/>
        <v>332.5</v>
      </c>
      <c r="E33" s="23">
        <f t="shared" si="5"/>
        <v>17.5</v>
      </c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>
        <f>C33</f>
        <v>350</v>
      </c>
      <c r="Z33" s="22">
        <f>C33</f>
        <v>350</v>
      </c>
      <c r="AA33" s="22">
        <f>C33</f>
        <v>350</v>
      </c>
      <c r="AB33" s="22">
        <f>E33</f>
        <v>17.5</v>
      </c>
      <c r="AC33" s="22">
        <f>E33</f>
        <v>17.5</v>
      </c>
      <c r="AD33" s="24">
        <f>E33</f>
        <v>17.5</v>
      </c>
    </row>
    <row r="34" spans="1:32" s="24" customFormat="1" x14ac:dyDescent="0.25">
      <c r="A34" s="21"/>
      <c r="B34" s="22" t="s">
        <v>10</v>
      </c>
      <c r="C34" s="23">
        <v>350</v>
      </c>
      <c r="D34" s="23">
        <f t="shared" si="4"/>
        <v>332.5</v>
      </c>
      <c r="E34" s="23">
        <f t="shared" si="5"/>
        <v>17.5</v>
      </c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>
        <f>C34</f>
        <v>350</v>
      </c>
      <c r="AA34" s="22">
        <f>C34</f>
        <v>350</v>
      </c>
      <c r="AB34" s="22">
        <f>C34</f>
        <v>350</v>
      </c>
      <c r="AC34" s="22">
        <f>E34</f>
        <v>17.5</v>
      </c>
      <c r="AD34" s="24">
        <f>E34</f>
        <v>17.5</v>
      </c>
      <c r="AE34" s="24">
        <f>E34</f>
        <v>17.5</v>
      </c>
    </row>
    <row r="35" spans="1:32" s="24" customFormat="1" x14ac:dyDescent="0.25">
      <c r="A35" s="21"/>
      <c r="B35" s="22" t="s">
        <v>11</v>
      </c>
      <c r="C35" s="23">
        <v>350</v>
      </c>
      <c r="D35" s="23">
        <f t="shared" si="4"/>
        <v>332.5</v>
      </c>
      <c r="E35" s="23">
        <f t="shared" si="5"/>
        <v>17.5</v>
      </c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>
        <f>C35</f>
        <v>350</v>
      </c>
      <c r="AB35" s="22">
        <f>C35</f>
        <v>350</v>
      </c>
      <c r="AC35" s="22">
        <f>C35</f>
        <v>350</v>
      </c>
      <c r="AD35" s="24">
        <f>E35</f>
        <v>17.5</v>
      </c>
      <c r="AE35" s="24">
        <f>E35</f>
        <v>17.5</v>
      </c>
      <c r="AF35" s="24">
        <f>E35</f>
        <v>17.5</v>
      </c>
    </row>
    <row r="36" spans="1:32" s="10" customFormat="1" x14ac:dyDescent="0.25">
      <c r="A36" s="9"/>
      <c r="B36" s="5"/>
      <c r="C36" s="6"/>
      <c r="D36" s="6"/>
      <c r="E36" s="6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</row>
    <row r="37" spans="1:32" s="10" customFormat="1" hidden="1" x14ac:dyDescent="0.25">
      <c r="A37" s="9"/>
      <c r="B37" s="5"/>
      <c r="C37" s="1"/>
      <c r="D37" s="1">
        <v>0.88</v>
      </c>
      <c r="E37" s="1">
        <v>0.12</v>
      </c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</row>
    <row r="38" spans="1:32" s="10" customFormat="1" hidden="1" x14ac:dyDescent="0.25">
      <c r="A38" s="9"/>
      <c r="B38" s="5"/>
      <c r="C38" s="2" t="s">
        <v>32</v>
      </c>
      <c r="D38" s="2" t="s">
        <v>0</v>
      </c>
      <c r="E38" s="2" t="s">
        <v>1</v>
      </c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</row>
    <row r="39" spans="1:32" hidden="1" x14ac:dyDescent="0.25">
      <c r="A39" s="34" t="s">
        <v>15</v>
      </c>
      <c r="B39" s="5" t="s">
        <v>8</v>
      </c>
      <c r="C39" s="6">
        <v>114</v>
      </c>
      <c r="D39" s="6">
        <f>C39*$D$37</f>
        <v>100.32000000000001</v>
      </c>
      <c r="E39" s="6">
        <f>C39*$E$37</f>
        <v>13.68</v>
      </c>
      <c r="F39" s="7"/>
      <c r="G39" s="7"/>
      <c r="H39" s="7"/>
      <c r="I39" s="7"/>
      <c r="J39" s="7"/>
      <c r="K39" s="7"/>
      <c r="L39" s="7">
        <f>C39</f>
        <v>114</v>
      </c>
      <c r="M39" s="8">
        <f>C39</f>
        <v>114</v>
      </c>
      <c r="N39" s="8">
        <f>C39</f>
        <v>114</v>
      </c>
      <c r="O39" s="8">
        <f>E39</f>
        <v>13.68</v>
      </c>
      <c r="P39" s="8">
        <f>E39</f>
        <v>13.68</v>
      </c>
      <c r="Q39" s="8">
        <f>E39</f>
        <v>13.68</v>
      </c>
      <c r="R39" s="8"/>
      <c r="S39" s="8"/>
      <c r="T39" s="8"/>
      <c r="U39" s="8"/>
      <c r="V39" s="8"/>
      <c r="W39" s="8"/>
      <c r="X39" s="8"/>
      <c r="Y39" s="2"/>
      <c r="Z39" s="2"/>
      <c r="AA39" s="2"/>
      <c r="AB39" s="2"/>
      <c r="AC39" s="2"/>
    </row>
    <row r="40" spans="1:32" hidden="1" x14ac:dyDescent="0.25">
      <c r="A40" s="35"/>
      <c r="B40" s="5" t="s">
        <v>18</v>
      </c>
      <c r="C40" s="6">
        <v>495</v>
      </c>
      <c r="D40" s="6">
        <f t="shared" ref="D40:D51" si="6">C40*$D$37</f>
        <v>435.6</v>
      </c>
      <c r="E40" s="6">
        <f t="shared" ref="E40:E51" si="7">C40*$E$37</f>
        <v>59.4</v>
      </c>
      <c r="F40" s="7"/>
      <c r="G40" s="7"/>
      <c r="H40" s="7"/>
      <c r="I40" s="7"/>
      <c r="J40" s="7"/>
      <c r="K40" s="7"/>
      <c r="L40" s="7"/>
      <c r="M40" s="8">
        <f>C40</f>
        <v>495</v>
      </c>
      <c r="N40" s="8">
        <f>C40</f>
        <v>495</v>
      </c>
      <c r="O40" s="8">
        <f>C40</f>
        <v>495</v>
      </c>
      <c r="P40" s="8">
        <f>E40</f>
        <v>59.4</v>
      </c>
      <c r="Q40" s="8">
        <f>E40</f>
        <v>59.4</v>
      </c>
      <c r="R40" s="8">
        <f>E40</f>
        <v>59.4</v>
      </c>
      <c r="S40" s="8"/>
      <c r="T40" s="8"/>
      <c r="U40" s="8"/>
      <c r="V40" s="8"/>
      <c r="W40" s="8"/>
      <c r="X40" s="8"/>
      <c r="Y40" s="2"/>
      <c r="Z40" s="2"/>
      <c r="AA40" s="2"/>
      <c r="AB40" s="2"/>
      <c r="AC40" s="2"/>
    </row>
    <row r="41" spans="1:32" hidden="1" x14ac:dyDescent="0.25">
      <c r="A41" s="35"/>
      <c r="B41" s="5" t="s">
        <v>19</v>
      </c>
      <c r="C41" s="6">
        <v>543</v>
      </c>
      <c r="D41" s="6">
        <f t="shared" si="6"/>
        <v>477.84</v>
      </c>
      <c r="E41" s="6">
        <f t="shared" si="7"/>
        <v>65.16</v>
      </c>
      <c r="F41" s="7"/>
      <c r="G41" s="7"/>
      <c r="H41" s="7"/>
      <c r="I41" s="7"/>
      <c r="J41" s="7"/>
      <c r="K41" s="7"/>
      <c r="L41" s="7"/>
      <c r="M41" s="8"/>
      <c r="N41" s="8">
        <f>C41</f>
        <v>543</v>
      </c>
      <c r="O41" s="8">
        <f>C41</f>
        <v>543</v>
      </c>
      <c r="P41" s="8">
        <f>C41</f>
        <v>543</v>
      </c>
      <c r="Q41" s="8">
        <f>E41</f>
        <v>65.16</v>
      </c>
      <c r="R41" s="8">
        <f>E41</f>
        <v>65.16</v>
      </c>
      <c r="S41" s="8">
        <f>E41</f>
        <v>65.16</v>
      </c>
      <c r="T41" s="8"/>
      <c r="U41" s="8"/>
      <c r="V41" s="8"/>
      <c r="W41" s="8"/>
      <c r="X41" s="8"/>
      <c r="Y41" s="2"/>
      <c r="Z41" s="2"/>
      <c r="AA41" s="2"/>
      <c r="AB41" s="2"/>
      <c r="AC41" s="2"/>
    </row>
    <row r="42" spans="1:32" s="10" customFormat="1" hidden="1" x14ac:dyDescent="0.25">
      <c r="A42" s="35"/>
      <c r="B42" s="5" t="s">
        <v>20</v>
      </c>
      <c r="C42" s="6">
        <v>640</v>
      </c>
      <c r="D42" s="6">
        <f t="shared" si="6"/>
        <v>563.20000000000005</v>
      </c>
      <c r="E42" s="6">
        <f t="shared" si="7"/>
        <v>76.8</v>
      </c>
      <c r="F42" s="7"/>
      <c r="G42" s="7"/>
      <c r="H42" s="7"/>
      <c r="I42" s="7"/>
      <c r="J42" s="7"/>
      <c r="K42" s="7"/>
      <c r="L42" s="7"/>
      <c r="M42" s="8"/>
      <c r="N42" s="8"/>
      <c r="O42" s="8">
        <f>C42</f>
        <v>640</v>
      </c>
      <c r="P42" s="8">
        <f>C42</f>
        <v>640</v>
      </c>
      <c r="Q42" s="8">
        <f>C42</f>
        <v>640</v>
      </c>
      <c r="R42" s="8">
        <f>E42</f>
        <v>76.8</v>
      </c>
      <c r="S42" s="8">
        <f>E42</f>
        <v>76.8</v>
      </c>
      <c r="T42" s="8">
        <f>E42</f>
        <v>76.8</v>
      </c>
      <c r="U42" s="8"/>
      <c r="V42" s="8"/>
      <c r="W42" s="8"/>
      <c r="X42" s="8"/>
      <c r="Y42" s="5"/>
      <c r="Z42" s="5"/>
      <c r="AA42" s="5"/>
      <c r="AB42" s="5"/>
      <c r="AC42" s="5"/>
    </row>
    <row r="43" spans="1:32" s="10" customFormat="1" hidden="1" x14ac:dyDescent="0.25">
      <c r="A43" s="35"/>
      <c r="B43" s="5" t="s">
        <v>21</v>
      </c>
      <c r="C43" s="6">
        <v>575</v>
      </c>
      <c r="D43" s="6">
        <f t="shared" si="6"/>
        <v>506</v>
      </c>
      <c r="E43" s="6">
        <f t="shared" si="7"/>
        <v>69</v>
      </c>
      <c r="F43" s="7"/>
      <c r="G43" s="7"/>
      <c r="H43" s="7"/>
      <c r="I43" s="7"/>
      <c r="J43" s="7"/>
      <c r="K43" s="7"/>
      <c r="L43" s="7"/>
      <c r="M43" s="8"/>
      <c r="N43" s="8"/>
      <c r="O43" s="8"/>
      <c r="P43" s="8">
        <f>C43</f>
        <v>575</v>
      </c>
      <c r="Q43" s="8">
        <f>C43</f>
        <v>575</v>
      </c>
      <c r="R43" s="8">
        <f>C43</f>
        <v>575</v>
      </c>
      <c r="S43" s="8">
        <f>E43</f>
        <v>69</v>
      </c>
      <c r="T43" s="8">
        <f>E43</f>
        <v>69</v>
      </c>
      <c r="U43" s="8">
        <f>E43</f>
        <v>69</v>
      </c>
      <c r="V43" s="8"/>
      <c r="W43" s="8"/>
      <c r="X43" s="8"/>
      <c r="Y43" s="5"/>
      <c r="Z43" s="5"/>
      <c r="AA43" s="5"/>
      <c r="AB43" s="5"/>
      <c r="AC43" s="5"/>
    </row>
    <row r="44" spans="1:32" s="10" customFormat="1" hidden="1" x14ac:dyDescent="0.25">
      <c r="A44" s="35"/>
      <c r="B44" s="5" t="s">
        <v>22</v>
      </c>
      <c r="C44" s="6">
        <v>538</v>
      </c>
      <c r="D44" s="6">
        <f t="shared" si="6"/>
        <v>473.44</v>
      </c>
      <c r="E44" s="6">
        <f t="shared" si="7"/>
        <v>64.56</v>
      </c>
      <c r="F44" s="7"/>
      <c r="G44" s="7"/>
      <c r="H44" s="7"/>
      <c r="I44" s="7"/>
      <c r="J44" s="7"/>
      <c r="K44" s="7"/>
      <c r="L44" s="7"/>
      <c r="M44" s="8"/>
      <c r="N44" s="8"/>
      <c r="O44" s="8"/>
      <c r="P44" s="8"/>
      <c r="Q44" s="8">
        <f>C44</f>
        <v>538</v>
      </c>
      <c r="R44" s="8">
        <f>C44</f>
        <v>538</v>
      </c>
      <c r="S44" s="8">
        <f>C44</f>
        <v>538</v>
      </c>
      <c r="T44" s="8">
        <f>E44</f>
        <v>64.56</v>
      </c>
      <c r="U44" s="8">
        <f>E44</f>
        <v>64.56</v>
      </c>
      <c r="V44" s="8">
        <f>E44</f>
        <v>64.56</v>
      </c>
      <c r="W44" s="8"/>
      <c r="X44" s="8"/>
      <c r="Y44" s="5"/>
      <c r="Z44" s="5"/>
      <c r="AA44" s="5"/>
      <c r="AB44" s="5"/>
      <c r="AC44" s="5"/>
    </row>
    <row r="45" spans="1:32" s="10" customFormat="1" hidden="1" x14ac:dyDescent="0.25">
      <c r="A45" s="35"/>
      <c r="B45" s="5" t="s">
        <v>23</v>
      </c>
      <c r="C45" s="6">
        <v>550</v>
      </c>
      <c r="D45" s="6">
        <f t="shared" si="6"/>
        <v>484</v>
      </c>
      <c r="E45" s="6">
        <f t="shared" si="7"/>
        <v>66</v>
      </c>
      <c r="F45" s="7"/>
      <c r="G45" s="7"/>
      <c r="H45" s="7"/>
      <c r="I45" s="7"/>
      <c r="J45" s="7"/>
      <c r="K45" s="7"/>
      <c r="L45" s="7"/>
      <c r="M45" s="8"/>
      <c r="N45" s="8"/>
      <c r="O45" s="8"/>
      <c r="P45" s="8"/>
      <c r="Q45" s="8"/>
      <c r="R45" s="8">
        <f>C45</f>
        <v>550</v>
      </c>
      <c r="S45" s="8">
        <f>C45</f>
        <v>550</v>
      </c>
      <c r="T45" s="8">
        <f>C45</f>
        <v>550</v>
      </c>
      <c r="U45" s="8">
        <f>E45</f>
        <v>66</v>
      </c>
      <c r="V45" s="8">
        <f>E45</f>
        <v>66</v>
      </c>
      <c r="W45" s="8">
        <f>E45</f>
        <v>66</v>
      </c>
      <c r="X45" s="8"/>
      <c r="Y45" s="5"/>
      <c r="Z45" s="5"/>
      <c r="AA45" s="5"/>
      <c r="AB45" s="5"/>
      <c r="AC45" s="5"/>
    </row>
    <row r="46" spans="1:32" s="10" customFormat="1" hidden="1" x14ac:dyDescent="0.25">
      <c r="A46" s="35"/>
      <c r="B46" s="5" t="s">
        <v>24</v>
      </c>
      <c r="C46" s="6">
        <v>550</v>
      </c>
      <c r="D46" s="6">
        <f t="shared" si="6"/>
        <v>484</v>
      </c>
      <c r="E46" s="6">
        <f t="shared" si="7"/>
        <v>66</v>
      </c>
      <c r="F46" s="7"/>
      <c r="G46" s="7"/>
      <c r="H46" s="7"/>
      <c r="I46" s="7"/>
      <c r="J46" s="7"/>
      <c r="K46" s="7"/>
      <c r="L46" s="7"/>
      <c r="M46" s="8"/>
      <c r="N46" s="8"/>
      <c r="O46" s="8"/>
      <c r="P46" s="8"/>
      <c r="Q46" s="8"/>
      <c r="R46" s="8"/>
      <c r="S46" s="8">
        <f>C46</f>
        <v>550</v>
      </c>
      <c r="T46" s="8">
        <f>C46</f>
        <v>550</v>
      </c>
      <c r="U46" s="8">
        <f>C46</f>
        <v>550</v>
      </c>
      <c r="V46" s="8">
        <f>E46</f>
        <v>66</v>
      </c>
      <c r="W46" s="8">
        <f>E46</f>
        <v>66</v>
      </c>
      <c r="X46" s="8">
        <f>E46</f>
        <v>66</v>
      </c>
      <c r="Y46" s="5"/>
      <c r="Z46" s="5"/>
      <c r="AA46" s="5"/>
      <c r="AB46" s="5"/>
      <c r="AC46" s="5"/>
    </row>
    <row r="47" spans="1:32" s="10" customFormat="1" hidden="1" x14ac:dyDescent="0.25">
      <c r="A47" s="35"/>
      <c r="B47" s="5" t="s">
        <v>25</v>
      </c>
      <c r="C47" s="6">
        <v>550</v>
      </c>
      <c r="D47" s="6">
        <f t="shared" si="6"/>
        <v>484</v>
      </c>
      <c r="E47" s="6">
        <f t="shared" si="7"/>
        <v>66</v>
      </c>
      <c r="F47" s="7"/>
      <c r="G47" s="7"/>
      <c r="H47" s="7"/>
      <c r="I47" s="7"/>
      <c r="J47" s="7"/>
      <c r="K47" s="7"/>
      <c r="L47" s="7"/>
      <c r="M47" s="8"/>
      <c r="N47" s="8"/>
      <c r="O47" s="8"/>
      <c r="P47" s="8"/>
      <c r="Q47" s="8"/>
      <c r="R47" s="8"/>
      <c r="S47" s="8"/>
      <c r="T47" s="8">
        <f>C47</f>
        <v>550</v>
      </c>
      <c r="U47" s="8">
        <f>C47</f>
        <v>550</v>
      </c>
      <c r="V47" s="8">
        <f>C47</f>
        <v>550</v>
      </c>
      <c r="W47" s="8">
        <f>E47</f>
        <v>66</v>
      </c>
      <c r="X47" s="8">
        <f>E47</f>
        <v>66</v>
      </c>
      <c r="Y47" s="5">
        <f>E47</f>
        <v>66</v>
      </c>
      <c r="Z47" s="5"/>
      <c r="AA47" s="5"/>
      <c r="AB47" s="5"/>
      <c r="AC47" s="5"/>
    </row>
    <row r="48" spans="1:32" s="10" customFormat="1" hidden="1" x14ac:dyDescent="0.25">
      <c r="A48" s="35"/>
      <c r="B48" s="5" t="s">
        <v>26</v>
      </c>
      <c r="C48" s="6">
        <v>550</v>
      </c>
      <c r="D48" s="6">
        <f t="shared" si="6"/>
        <v>484</v>
      </c>
      <c r="E48" s="6">
        <f t="shared" si="7"/>
        <v>66</v>
      </c>
      <c r="F48" s="7"/>
      <c r="G48" s="7"/>
      <c r="H48" s="7"/>
      <c r="I48" s="7"/>
      <c r="J48" s="7"/>
      <c r="K48" s="7"/>
      <c r="L48" s="7"/>
      <c r="M48" s="8"/>
      <c r="N48" s="8"/>
      <c r="O48" s="8"/>
      <c r="P48" s="8"/>
      <c r="Q48" s="8"/>
      <c r="R48" s="8"/>
      <c r="S48" s="8"/>
      <c r="T48" s="8"/>
      <c r="U48" s="8">
        <f>C48</f>
        <v>550</v>
      </c>
      <c r="V48" s="8">
        <f>C48</f>
        <v>550</v>
      </c>
      <c r="W48" s="8">
        <f>C48</f>
        <v>550</v>
      </c>
      <c r="X48" s="8">
        <f>E48</f>
        <v>66</v>
      </c>
      <c r="Y48" s="5">
        <f>E48</f>
        <v>66</v>
      </c>
      <c r="Z48" s="5">
        <f>E48</f>
        <v>66</v>
      </c>
      <c r="AA48" s="5"/>
      <c r="AB48" s="5"/>
      <c r="AC48" s="5"/>
    </row>
    <row r="49" spans="1:29" s="10" customFormat="1" hidden="1" x14ac:dyDescent="0.25">
      <c r="A49" s="35"/>
      <c r="B49" s="5" t="s">
        <v>27</v>
      </c>
      <c r="C49" s="6">
        <v>550</v>
      </c>
      <c r="D49" s="6">
        <f t="shared" si="6"/>
        <v>484</v>
      </c>
      <c r="E49" s="6">
        <f t="shared" si="7"/>
        <v>66</v>
      </c>
      <c r="F49" s="7"/>
      <c r="G49" s="7"/>
      <c r="H49" s="7"/>
      <c r="I49" s="7"/>
      <c r="J49" s="7"/>
      <c r="K49" s="7"/>
      <c r="L49" s="7"/>
      <c r="M49" s="8"/>
      <c r="N49" s="8"/>
      <c r="O49" s="8"/>
      <c r="P49" s="8"/>
      <c r="Q49" s="8"/>
      <c r="R49" s="8"/>
      <c r="S49" s="8"/>
      <c r="T49" s="8"/>
      <c r="U49" s="8"/>
      <c r="V49" s="8">
        <f>C49</f>
        <v>550</v>
      </c>
      <c r="W49" s="8">
        <f>C49</f>
        <v>550</v>
      </c>
      <c r="X49" s="8">
        <f>C49</f>
        <v>550</v>
      </c>
      <c r="Y49" s="5">
        <f>E49</f>
        <v>66</v>
      </c>
      <c r="Z49" s="5">
        <f>E49</f>
        <v>66</v>
      </c>
      <c r="AA49" s="5">
        <f>E49</f>
        <v>66</v>
      </c>
      <c r="AB49" s="5"/>
      <c r="AC49" s="5"/>
    </row>
    <row r="50" spans="1:29" s="10" customFormat="1" hidden="1" x14ac:dyDescent="0.25">
      <c r="A50" s="35"/>
      <c r="B50" s="5" t="s">
        <v>28</v>
      </c>
      <c r="C50" s="6">
        <v>550</v>
      </c>
      <c r="D50" s="6">
        <f t="shared" si="6"/>
        <v>484</v>
      </c>
      <c r="E50" s="6">
        <f t="shared" si="7"/>
        <v>66</v>
      </c>
      <c r="F50" s="7"/>
      <c r="G50" s="7"/>
      <c r="H50" s="7"/>
      <c r="I50" s="7"/>
      <c r="J50" s="7"/>
      <c r="K50" s="7"/>
      <c r="L50" s="7"/>
      <c r="M50" s="8"/>
      <c r="N50" s="8"/>
      <c r="O50" s="8"/>
      <c r="P50" s="8"/>
      <c r="Q50" s="8"/>
      <c r="R50" s="8"/>
      <c r="S50" s="8"/>
      <c r="T50" s="8"/>
      <c r="U50" s="8"/>
      <c r="V50" s="8"/>
      <c r="W50" s="8">
        <f>C50</f>
        <v>550</v>
      </c>
      <c r="X50" s="8">
        <f>C50</f>
        <v>550</v>
      </c>
      <c r="Y50" s="5">
        <f>C50</f>
        <v>550</v>
      </c>
      <c r="Z50" s="5">
        <f>E50</f>
        <v>66</v>
      </c>
      <c r="AA50" s="5">
        <f>E50</f>
        <v>66</v>
      </c>
      <c r="AB50" s="5">
        <f>E50</f>
        <v>66</v>
      </c>
      <c r="AC50" s="5"/>
    </row>
    <row r="51" spans="1:29" s="10" customFormat="1" ht="0.75" customHeight="1" x14ac:dyDescent="0.25">
      <c r="A51" s="36"/>
      <c r="B51" s="5" t="s">
        <v>29</v>
      </c>
      <c r="C51" s="6">
        <v>550</v>
      </c>
      <c r="D51" s="6">
        <f t="shared" si="6"/>
        <v>484</v>
      </c>
      <c r="E51" s="6">
        <f t="shared" si="7"/>
        <v>66</v>
      </c>
      <c r="F51" s="7"/>
      <c r="G51" s="7"/>
      <c r="H51" s="7"/>
      <c r="I51" s="7"/>
      <c r="J51" s="7"/>
      <c r="K51" s="7"/>
      <c r="L51" s="7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>
        <f>C51</f>
        <v>550</v>
      </c>
      <c r="Y51" s="5">
        <f>C51</f>
        <v>550</v>
      </c>
      <c r="Z51" s="5">
        <f>C51</f>
        <v>550</v>
      </c>
      <c r="AA51" s="5">
        <f>E51</f>
        <v>66</v>
      </c>
      <c r="AB51" s="5">
        <f>E51</f>
        <v>66</v>
      </c>
      <c r="AC51" s="5">
        <f>E51</f>
        <v>66</v>
      </c>
    </row>
    <row r="52" spans="1:29" s="10" customFormat="1" x14ac:dyDescent="0.25"/>
    <row r="53" spans="1:29" x14ac:dyDescent="0.25">
      <c r="A53" s="27" t="s">
        <v>16</v>
      </c>
      <c r="B53" s="27"/>
      <c r="C53" s="27"/>
      <c r="D53" s="27"/>
      <c r="E53" s="27"/>
      <c r="F53" s="12">
        <f>SUM(F4:F27)</f>
        <v>730</v>
      </c>
      <c r="G53" s="12">
        <f t="shared" ref="G53:X53" si="8">SUM(G4:G27)</f>
        <v>1630</v>
      </c>
      <c r="H53" s="12">
        <f t="shared" si="8"/>
        <v>2018</v>
      </c>
      <c r="I53" s="12">
        <f t="shared" si="8"/>
        <v>2323.5</v>
      </c>
      <c r="J53" s="12">
        <f t="shared" si="8"/>
        <v>2619.5</v>
      </c>
      <c r="K53" s="12">
        <f t="shared" si="8"/>
        <v>3005.9</v>
      </c>
      <c r="L53" s="12">
        <f t="shared" si="8"/>
        <v>2754.35</v>
      </c>
      <c r="M53" s="14">
        <f t="shared" si="8"/>
        <v>2008.9</v>
      </c>
      <c r="N53" s="14">
        <f t="shared" si="8"/>
        <v>1727.25</v>
      </c>
      <c r="O53" s="14">
        <f t="shared" si="8"/>
        <v>1501</v>
      </c>
      <c r="P53" s="14">
        <f t="shared" si="8"/>
        <v>1591.1</v>
      </c>
      <c r="Q53" s="14">
        <f t="shared" si="8"/>
        <v>1581.1</v>
      </c>
      <c r="R53" s="14">
        <f t="shared" si="8"/>
        <v>1399.45</v>
      </c>
      <c r="S53" s="14">
        <f t="shared" si="8"/>
        <v>1234.8499999999999</v>
      </c>
      <c r="T53" s="14">
        <f t="shared" si="8"/>
        <v>1125.0999999999999</v>
      </c>
      <c r="U53" s="14">
        <f t="shared" si="8"/>
        <v>1116.55</v>
      </c>
      <c r="V53" s="14">
        <f t="shared" si="8"/>
        <v>758</v>
      </c>
      <c r="W53" s="14">
        <f t="shared" si="8"/>
        <v>402.5</v>
      </c>
      <c r="X53" s="14">
        <f t="shared" si="8"/>
        <v>52.5</v>
      </c>
    </row>
    <row r="54" spans="1:29" x14ac:dyDescent="0.25">
      <c r="A54" s="27" t="s">
        <v>33</v>
      </c>
      <c r="B54" s="27"/>
      <c r="C54" s="27"/>
      <c r="D54" s="27"/>
      <c r="E54" s="27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>
        <v>8192</v>
      </c>
      <c r="Q54" s="16"/>
      <c r="R54" s="16"/>
      <c r="S54" s="16"/>
      <c r="T54" s="16"/>
      <c r="U54" s="16"/>
      <c r="V54" s="16"/>
      <c r="W54" s="16"/>
      <c r="X54" s="16"/>
    </row>
    <row r="55" spans="1:29" x14ac:dyDescent="0.25">
      <c r="A55" s="27" t="s">
        <v>36</v>
      </c>
      <c r="B55" s="27"/>
      <c r="C55" s="27"/>
      <c r="D55" s="27"/>
      <c r="E55" s="27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5"/>
      <c r="V55" s="16"/>
      <c r="W55" s="16"/>
      <c r="X55" s="16">
        <f>Q53+R53+S53+T53+U53+V53+W53+X53</f>
        <v>7670.05</v>
      </c>
      <c r="Z55">
        <v>7670</v>
      </c>
    </row>
    <row r="56" spans="1:29" ht="30.75" customHeight="1" x14ac:dyDescent="0.25">
      <c r="A56" s="27" t="s">
        <v>37</v>
      </c>
      <c r="B56" s="27"/>
      <c r="C56" s="27"/>
      <c r="D56" s="27"/>
      <c r="E56" s="27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5"/>
      <c r="V56" s="16"/>
      <c r="W56" s="16"/>
      <c r="X56" s="16">
        <f>X55-P54</f>
        <v>-521.94999999999982</v>
      </c>
    </row>
    <row r="59" spans="1:29" hidden="1" x14ac:dyDescent="0.25">
      <c r="A59" s="27" t="s">
        <v>17</v>
      </c>
      <c r="B59" s="27"/>
      <c r="C59" s="27"/>
      <c r="D59" s="27"/>
      <c r="E59" s="27"/>
      <c r="F59" s="27"/>
      <c r="G59" s="27"/>
      <c r="H59" s="27"/>
      <c r="I59" s="27"/>
      <c r="J59" s="13">
        <f>SUM(J39:J51)</f>
        <v>0</v>
      </c>
      <c r="K59" s="13">
        <f t="shared" ref="K59:X59" si="9">SUM(K39:K51)</f>
        <v>0</v>
      </c>
      <c r="L59" s="13">
        <f t="shared" si="9"/>
        <v>114</v>
      </c>
      <c r="M59" s="14">
        <f t="shared" si="9"/>
        <v>609</v>
      </c>
      <c r="N59" s="14">
        <f t="shared" si="9"/>
        <v>1152</v>
      </c>
      <c r="O59" s="14">
        <f t="shared" si="9"/>
        <v>1691.68</v>
      </c>
      <c r="P59" s="14">
        <f t="shared" si="9"/>
        <v>1831.08</v>
      </c>
      <c r="Q59" s="14">
        <f t="shared" si="9"/>
        <v>1891.24</v>
      </c>
      <c r="R59" s="14">
        <f t="shared" si="9"/>
        <v>1864.3600000000001</v>
      </c>
      <c r="S59" s="14">
        <f t="shared" si="9"/>
        <v>1848.96</v>
      </c>
      <c r="T59" s="14">
        <f t="shared" si="9"/>
        <v>1860.3600000000001</v>
      </c>
      <c r="U59" s="14">
        <f t="shared" si="9"/>
        <v>1849.56</v>
      </c>
      <c r="V59" s="14">
        <f t="shared" si="9"/>
        <v>1846.56</v>
      </c>
      <c r="W59" s="14">
        <f t="shared" si="9"/>
        <v>1848</v>
      </c>
      <c r="X59" s="14">
        <f t="shared" si="9"/>
        <v>1848</v>
      </c>
    </row>
    <row r="60" spans="1:29" hidden="1" x14ac:dyDescent="0.25">
      <c r="A60" s="27" t="s">
        <v>30</v>
      </c>
      <c r="B60" s="27"/>
      <c r="C60" s="27"/>
      <c r="D60" s="27"/>
      <c r="E60" s="27"/>
      <c r="F60" s="27"/>
      <c r="G60" s="27"/>
      <c r="H60" s="27"/>
      <c r="I60" s="27"/>
      <c r="J60" s="2"/>
      <c r="K60" s="2"/>
      <c r="L60" s="2"/>
      <c r="M60" s="2"/>
      <c r="N60" s="2"/>
      <c r="O60" s="16">
        <v>6492</v>
      </c>
      <c r="P60" s="2"/>
      <c r="Q60" s="2"/>
      <c r="R60" s="2"/>
      <c r="S60" s="2"/>
      <c r="T60" s="2"/>
      <c r="U60" s="2"/>
      <c r="V60" s="2"/>
      <c r="W60" s="2"/>
      <c r="X60" s="2"/>
    </row>
    <row r="61" spans="1:29" hidden="1" x14ac:dyDescent="0.25">
      <c r="A61" s="27" t="s">
        <v>31</v>
      </c>
      <c r="B61" s="27"/>
      <c r="C61" s="27"/>
      <c r="D61" s="27"/>
      <c r="E61" s="27"/>
      <c r="F61" s="27"/>
      <c r="G61" s="27"/>
      <c r="H61" s="27"/>
      <c r="I61" s="27"/>
      <c r="J61" s="2"/>
      <c r="K61" s="2"/>
      <c r="L61" s="2"/>
      <c r="M61" s="2"/>
      <c r="N61" s="2"/>
      <c r="O61" s="2"/>
      <c r="P61" s="2"/>
      <c r="Q61" s="2"/>
      <c r="R61" s="15">
        <v>3</v>
      </c>
      <c r="S61" s="2"/>
      <c r="T61" s="2"/>
      <c r="U61" s="2"/>
      <c r="V61" s="2"/>
      <c r="W61" s="2"/>
      <c r="X61" s="2"/>
    </row>
    <row r="62" spans="1:29" hidden="1" x14ac:dyDescent="0.25"/>
    <row r="64" spans="1:29" x14ac:dyDescent="0.25">
      <c r="A64" s="27" t="s">
        <v>34</v>
      </c>
      <c r="B64" s="27"/>
      <c r="C64" s="27"/>
      <c r="D64" s="27"/>
      <c r="E64" s="27"/>
      <c r="F64" s="12">
        <f t="shared" ref="F64:L64" si="10">SUM(F15:F45)</f>
        <v>0</v>
      </c>
      <c r="G64" s="12">
        <f t="shared" si="10"/>
        <v>0</v>
      </c>
      <c r="H64" s="12">
        <f t="shared" si="10"/>
        <v>0</v>
      </c>
      <c r="I64" s="12">
        <f t="shared" si="10"/>
        <v>0</v>
      </c>
      <c r="J64" s="12">
        <f t="shared" si="10"/>
        <v>0</v>
      </c>
      <c r="K64" s="12">
        <f t="shared" si="10"/>
        <v>0</v>
      </c>
      <c r="L64" s="12">
        <f t="shared" si="10"/>
        <v>848</v>
      </c>
      <c r="M64" s="14"/>
      <c r="N64" s="14"/>
      <c r="O64" s="14"/>
      <c r="P64" s="14"/>
      <c r="Q64" s="14"/>
      <c r="R64" s="14"/>
      <c r="S64" s="14"/>
      <c r="T64" s="14"/>
      <c r="U64" s="14"/>
      <c r="V64" s="14">
        <f>V30</f>
        <v>350</v>
      </c>
      <c r="W64" s="14">
        <f>W30+W31</f>
        <v>700</v>
      </c>
      <c r="X64" s="14">
        <f>X30+X31+X32</f>
        <v>1050</v>
      </c>
    </row>
    <row r="65" spans="1:27" x14ac:dyDescent="0.25">
      <c r="A65" s="27" t="s">
        <v>35</v>
      </c>
      <c r="B65" s="27"/>
      <c r="C65" s="27"/>
      <c r="D65" s="27"/>
      <c r="E65" s="27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5"/>
      <c r="V65" s="16"/>
      <c r="W65" s="16"/>
      <c r="X65" s="16">
        <f>V64+W64+X64</f>
        <v>2100</v>
      </c>
      <c r="Z65">
        <f>Z55+X65</f>
        <v>9770</v>
      </c>
    </row>
    <row r="67" spans="1:27" x14ac:dyDescent="0.25">
      <c r="A67" s="37" t="s">
        <v>38</v>
      </c>
      <c r="B67" s="37"/>
      <c r="C67" s="37"/>
      <c r="D67" s="37"/>
      <c r="E67" s="37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>
        <f>X56+X65</f>
        <v>1578.0500000000002</v>
      </c>
      <c r="Z67">
        <f>Z65-P54</f>
        <v>1578</v>
      </c>
    </row>
    <row r="70" spans="1:27" x14ac:dyDescent="0.25">
      <c r="A70" s="27" t="s">
        <v>39</v>
      </c>
      <c r="B70" s="27"/>
      <c r="C70" s="27"/>
      <c r="D70" s="27"/>
      <c r="E70" s="27"/>
      <c r="F70" s="12">
        <f t="shared" ref="F70:L70" si="11">SUM(F21:F51)</f>
        <v>0</v>
      </c>
      <c r="G70" s="12">
        <f t="shared" si="11"/>
        <v>0</v>
      </c>
      <c r="H70" s="12">
        <f t="shared" si="11"/>
        <v>0</v>
      </c>
      <c r="I70" s="12">
        <f t="shared" si="11"/>
        <v>0</v>
      </c>
      <c r="J70" s="12">
        <f t="shared" si="11"/>
        <v>0</v>
      </c>
      <c r="K70" s="12">
        <f t="shared" si="11"/>
        <v>0</v>
      </c>
      <c r="L70" s="12">
        <f t="shared" si="11"/>
        <v>114</v>
      </c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>
        <f>Y33</f>
        <v>350</v>
      </c>
      <c r="Z70" s="14">
        <f>Z33+Z34</f>
        <v>700</v>
      </c>
      <c r="AA70" s="14">
        <f>AA33+AA34+AA35</f>
        <v>1050</v>
      </c>
    </row>
    <row r="71" spans="1:27" x14ac:dyDescent="0.25">
      <c r="A71" s="27" t="s">
        <v>40</v>
      </c>
      <c r="B71" s="27"/>
      <c r="C71" s="27"/>
      <c r="D71" s="27"/>
      <c r="E71" s="27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5"/>
      <c r="V71" s="16"/>
      <c r="W71" s="16"/>
      <c r="X71" s="16"/>
      <c r="Y71" s="2"/>
      <c r="Z71" s="2"/>
      <c r="AA71" s="2">
        <f>Y70+Z70+AA70</f>
        <v>2100</v>
      </c>
    </row>
    <row r="74" spans="1:27" x14ac:dyDescent="0.25">
      <c r="A74" s="27" t="s">
        <v>41</v>
      </c>
      <c r="B74" s="27"/>
      <c r="C74" s="27"/>
      <c r="D74" s="27"/>
      <c r="E74" s="27"/>
      <c r="F74" s="12">
        <f t="shared" ref="F74:L74" si="12">SUM(F25:F55)</f>
        <v>730</v>
      </c>
      <c r="G74" s="12">
        <f t="shared" si="12"/>
        <v>1630</v>
      </c>
      <c r="H74" s="12">
        <f t="shared" si="12"/>
        <v>2018</v>
      </c>
      <c r="I74" s="12">
        <f t="shared" si="12"/>
        <v>2323.5</v>
      </c>
      <c r="J74" s="12">
        <f t="shared" si="12"/>
        <v>2619.5</v>
      </c>
      <c r="K74" s="12">
        <f t="shared" si="12"/>
        <v>3005.9</v>
      </c>
      <c r="L74" s="12">
        <f t="shared" si="12"/>
        <v>2868.35</v>
      </c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4">
        <f>Z67+AA71</f>
        <v>3678</v>
      </c>
    </row>
  </sheetData>
  <mergeCells count="19">
    <mergeCell ref="A74:E74"/>
    <mergeCell ref="A61:I61"/>
    <mergeCell ref="A64:E64"/>
    <mergeCell ref="A65:E65"/>
    <mergeCell ref="A67:E67"/>
    <mergeCell ref="A70:E70"/>
    <mergeCell ref="A71:E71"/>
    <mergeCell ref="A60:I60"/>
    <mergeCell ref="C1:E1"/>
    <mergeCell ref="F2:L2"/>
    <mergeCell ref="M2:X2"/>
    <mergeCell ref="Y2:AC2"/>
    <mergeCell ref="A4:A27"/>
    <mergeCell ref="A39:A51"/>
    <mergeCell ref="A53:E53"/>
    <mergeCell ref="A54:E54"/>
    <mergeCell ref="A55:E55"/>
    <mergeCell ref="A56:E56"/>
    <mergeCell ref="A59:I59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74"/>
  <sheetViews>
    <sheetView topLeftCell="A51" workbookViewId="0">
      <selection activeCell="U79" sqref="U79"/>
    </sheetView>
  </sheetViews>
  <sheetFormatPr defaultRowHeight="15" x14ac:dyDescent="0.25"/>
  <cols>
    <col min="1" max="1" width="11.140625" customWidth="1"/>
    <col min="2" max="2" width="12.7109375" bestFit="1" customWidth="1"/>
    <col min="3" max="3" width="11" customWidth="1"/>
    <col min="6" max="8" width="0" hidden="1" customWidth="1"/>
    <col min="9" max="9" width="10.7109375" hidden="1" customWidth="1"/>
    <col min="10" max="10" width="0" hidden="1" customWidth="1"/>
    <col min="11" max="11" width="11" hidden="1" customWidth="1"/>
    <col min="12" max="12" width="13.42578125" hidden="1" customWidth="1"/>
    <col min="13" max="13" width="12.140625" customWidth="1"/>
    <col min="24" max="24" width="10.85546875" customWidth="1"/>
    <col min="28" max="36" width="0" hidden="1" customWidth="1"/>
  </cols>
  <sheetData>
    <row r="1" spans="1:36" x14ac:dyDescent="0.25">
      <c r="C1" s="25"/>
      <c r="D1" s="25"/>
      <c r="E1" s="25"/>
    </row>
    <row r="2" spans="1:36" x14ac:dyDescent="0.25">
      <c r="C2" s="1"/>
      <c r="D2" s="1">
        <v>0.95</v>
      </c>
      <c r="E2" s="1">
        <v>0.05</v>
      </c>
      <c r="F2" s="26">
        <v>2018</v>
      </c>
      <c r="G2" s="26"/>
      <c r="H2" s="26"/>
      <c r="I2" s="26"/>
      <c r="J2" s="26"/>
      <c r="K2" s="26"/>
      <c r="L2" s="26"/>
      <c r="M2" s="25">
        <v>2019</v>
      </c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8">
        <v>2020</v>
      </c>
      <c r="Z2" s="29"/>
      <c r="AA2" s="29"/>
      <c r="AB2" s="29"/>
      <c r="AC2" s="30"/>
    </row>
    <row r="3" spans="1:36" x14ac:dyDescent="0.25">
      <c r="B3" s="2"/>
      <c r="C3" s="2">
        <v>2018</v>
      </c>
      <c r="D3" s="2" t="s">
        <v>0</v>
      </c>
      <c r="E3" s="2" t="s">
        <v>1</v>
      </c>
      <c r="F3" s="3" t="s">
        <v>2</v>
      </c>
      <c r="G3" s="3" t="s">
        <v>3</v>
      </c>
      <c r="H3" s="3" t="s">
        <v>4</v>
      </c>
      <c r="I3" s="3" t="s">
        <v>5</v>
      </c>
      <c r="J3" s="3" t="s">
        <v>6</v>
      </c>
      <c r="K3" s="3" t="s">
        <v>7</v>
      </c>
      <c r="L3" s="3" t="s">
        <v>8</v>
      </c>
      <c r="M3" s="4" t="s">
        <v>9</v>
      </c>
      <c r="N3" s="4" t="s">
        <v>10</v>
      </c>
      <c r="O3" s="4" t="s">
        <v>11</v>
      </c>
      <c r="P3" s="4" t="s">
        <v>12</v>
      </c>
      <c r="Q3" s="4" t="s">
        <v>13</v>
      </c>
      <c r="R3" s="4" t="s">
        <v>2</v>
      </c>
      <c r="S3" s="4" t="s">
        <v>3</v>
      </c>
      <c r="T3" s="4" t="s">
        <v>4</v>
      </c>
      <c r="U3" s="4" t="s">
        <v>5</v>
      </c>
      <c r="V3" s="4" t="s">
        <v>6</v>
      </c>
      <c r="W3" s="4" t="s">
        <v>7</v>
      </c>
      <c r="X3" s="4" t="s">
        <v>8</v>
      </c>
      <c r="Y3" s="4" t="s">
        <v>9</v>
      </c>
      <c r="Z3" s="4" t="s">
        <v>10</v>
      </c>
      <c r="AA3" s="4" t="s">
        <v>11</v>
      </c>
      <c r="AB3" s="4" t="s">
        <v>12</v>
      </c>
      <c r="AC3" s="4" t="s">
        <v>13</v>
      </c>
      <c r="AD3" s="4" t="s">
        <v>2</v>
      </c>
      <c r="AE3" s="4" t="s">
        <v>3</v>
      </c>
      <c r="AF3" s="4" t="s">
        <v>4</v>
      </c>
      <c r="AG3" s="4" t="s">
        <v>5</v>
      </c>
      <c r="AH3" s="4" t="s">
        <v>6</v>
      </c>
      <c r="AI3" s="4" t="s">
        <v>7</v>
      </c>
      <c r="AJ3" s="4" t="s">
        <v>8</v>
      </c>
    </row>
    <row r="4" spans="1:36" x14ac:dyDescent="0.25">
      <c r="A4" s="31" t="s">
        <v>14</v>
      </c>
      <c r="B4" s="5" t="s">
        <v>9</v>
      </c>
      <c r="C4" s="6">
        <v>1000</v>
      </c>
      <c r="D4" s="6">
        <f t="shared" ref="D4:D17" si="0">C4*$D$2</f>
        <v>950</v>
      </c>
      <c r="E4" s="6">
        <f t="shared" ref="E4:E17" si="1">C4*$E$2</f>
        <v>50</v>
      </c>
      <c r="F4" s="7"/>
      <c r="G4" s="7"/>
      <c r="H4" s="7"/>
      <c r="I4" s="7"/>
      <c r="J4" s="7"/>
      <c r="K4" s="7"/>
      <c r="L4" s="7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2"/>
      <c r="Z4" s="2"/>
      <c r="AA4" s="2"/>
      <c r="AB4" s="2"/>
      <c r="AC4" s="2"/>
    </row>
    <row r="5" spans="1:36" x14ac:dyDescent="0.25">
      <c r="A5" s="32"/>
      <c r="B5" s="5" t="s">
        <v>10</v>
      </c>
      <c r="C5" s="6">
        <v>900</v>
      </c>
      <c r="D5" s="6">
        <f t="shared" si="0"/>
        <v>855</v>
      </c>
      <c r="E5" s="6">
        <f t="shared" si="1"/>
        <v>45</v>
      </c>
      <c r="F5" s="7"/>
      <c r="G5" s="7"/>
      <c r="H5" s="7"/>
      <c r="I5" s="7"/>
      <c r="J5" s="7"/>
      <c r="K5" s="7"/>
      <c r="L5" s="7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2"/>
      <c r="Z5" s="2"/>
      <c r="AA5" s="2"/>
      <c r="AB5" s="2"/>
      <c r="AC5" s="2"/>
    </row>
    <row r="6" spans="1:36" x14ac:dyDescent="0.25">
      <c r="A6" s="32"/>
      <c r="B6" s="5" t="s">
        <v>11</v>
      </c>
      <c r="C6" s="6">
        <v>800</v>
      </c>
      <c r="D6" s="6">
        <f t="shared" si="0"/>
        <v>760</v>
      </c>
      <c r="E6" s="6">
        <f t="shared" si="1"/>
        <v>40</v>
      </c>
      <c r="F6" s="7"/>
      <c r="G6" s="7"/>
      <c r="H6" s="7"/>
      <c r="I6" s="7"/>
      <c r="J6" s="7"/>
      <c r="K6" s="7"/>
      <c r="L6" s="7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2"/>
      <c r="Z6" s="2"/>
      <c r="AA6" s="2"/>
      <c r="AB6" s="2"/>
      <c r="AC6" s="2"/>
    </row>
    <row r="7" spans="1:36" x14ac:dyDescent="0.25">
      <c r="A7" s="32"/>
      <c r="B7" s="5" t="s">
        <v>12</v>
      </c>
      <c r="C7" s="6">
        <v>1056</v>
      </c>
      <c r="D7" s="6">
        <f t="shared" si="0"/>
        <v>1003.1999999999999</v>
      </c>
      <c r="E7" s="6">
        <f t="shared" si="1"/>
        <v>52.800000000000004</v>
      </c>
      <c r="F7" s="7"/>
      <c r="G7" s="7"/>
      <c r="H7" s="7"/>
      <c r="I7" s="7"/>
      <c r="J7" s="7"/>
      <c r="K7" s="7"/>
      <c r="L7" s="7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2"/>
      <c r="Z7" s="2"/>
      <c r="AA7" s="2"/>
      <c r="AB7" s="2"/>
      <c r="AC7" s="2"/>
    </row>
    <row r="8" spans="1:36" x14ac:dyDescent="0.25">
      <c r="A8" s="32"/>
      <c r="B8" s="5" t="s">
        <v>13</v>
      </c>
      <c r="C8" s="6">
        <v>1020</v>
      </c>
      <c r="D8" s="6">
        <f t="shared" si="0"/>
        <v>969</v>
      </c>
      <c r="E8" s="6">
        <f t="shared" si="1"/>
        <v>51</v>
      </c>
      <c r="F8" s="7"/>
      <c r="G8" s="7"/>
      <c r="H8" s="7"/>
      <c r="I8" s="7"/>
      <c r="J8" s="7"/>
      <c r="K8" s="7"/>
      <c r="L8" s="7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2"/>
      <c r="Z8" s="2"/>
      <c r="AA8" s="2"/>
      <c r="AB8" s="2"/>
      <c r="AC8" s="2"/>
    </row>
    <row r="9" spans="1:36" x14ac:dyDescent="0.25">
      <c r="A9" s="32"/>
      <c r="B9" s="5" t="s">
        <v>2</v>
      </c>
      <c r="C9" s="6">
        <v>730</v>
      </c>
      <c r="D9" s="6">
        <f t="shared" si="0"/>
        <v>693.5</v>
      </c>
      <c r="E9" s="6">
        <f t="shared" si="1"/>
        <v>36.5</v>
      </c>
      <c r="F9" s="7">
        <f>C9</f>
        <v>730</v>
      </c>
      <c r="G9" s="7">
        <f>C9</f>
        <v>730</v>
      </c>
      <c r="H9" s="7">
        <f>C9</f>
        <v>730</v>
      </c>
      <c r="I9" s="7">
        <f>E9</f>
        <v>36.5</v>
      </c>
      <c r="J9" s="7">
        <f>E9</f>
        <v>36.5</v>
      </c>
      <c r="K9" s="7">
        <f>E9</f>
        <v>36.5</v>
      </c>
      <c r="L9" s="7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2"/>
      <c r="Z9" s="2"/>
      <c r="AA9" s="2"/>
      <c r="AB9" s="2"/>
      <c r="AC9" s="2"/>
    </row>
    <row r="10" spans="1:36" x14ac:dyDescent="0.25">
      <c r="A10" s="32"/>
      <c r="B10" s="5" t="s">
        <v>3</v>
      </c>
      <c r="C10" s="6">
        <v>900</v>
      </c>
      <c r="D10" s="6">
        <f t="shared" si="0"/>
        <v>855</v>
      </c>
      <c r="E10" s="6">
        <f t="shared" si="1"/>
        <v>45</v>
      </c>
      <c r="F10" s="7"/>
      <c r="G10" s="7">
        <f>C10</f>
        <v>900</v>
      </c>
      <c r="H10" s="7">
        <f>C10</f>
        <v>900</v>
      </c>
      <c r="I10" s="7">
        <f>C10</f>
        <v>900</v>
      </c>
      <c r="J10" s="7">
        <f>E10</f>
        <v>45</v>
      </c>
      <c r="K10" s="7">
        <f>E10</f>
        <v>45</v>
      </c>
      <c r="L10" s="7">
        <f>E10</f>
        <v>45</v>
      </c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2"/>
      <c r="Z10" s="2"/>
      <c r="AA10" s="2"/>
      <c r="AB10" s="2"/>
      <c r="AC10" s="2"/>
    </row>
    <row r="11" spans="1:36" x14ac:dyDescent="0.25">
      <c r="A11" s="32"/>
      <c r="B11" s="5" t="s">
        <v>4</v>
      </c>
      <c r="C11" s="6">
        <v>388</v>
      </c>
      <c r="D11" s="6">
        <f t="shared" si="0"/>
        <v>368.59999999999997</v>
      </c>
      <c r="E11" s="6">
        <f t="shared" si="1"/>
        <v>19.400000000000002</v>
      </c>
      <c r="F11" s="7"/>
      <c r="G11" s="7"/>
      <c r="H11" s="7">
        <f>C11</f>
        <v>388</v>
      </c>
      <c r="I11" s="7">
        <f>C11</f>
        <v>388</v>
      </c>
      <c r="J11" s="7">
        <f>C11</f>
        <v>388</v>
      </c>
      <c r="K11" s="7">
        <f>E11</f>
        <v>19.400000000000002</v>
      </c>
      <c r="L11" s="7">
        <f>E11</f>
        <v>19.400000000000002</v>
      </c>
      <c r="M11" s="8">
        <f>E11</f>
        <v>19.400000000000002</v>
      </c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2"/>
      <c r="Z11" s="2"/>
      <c r="AA11" s="2"/>
      <c r="AB11" s="2"/>
      <c r="AC11" s="2"/>
    </row>
    <row r="12" spans="1:36" x14ac:dyDescent="0.25">
      <c r="A12" s="32"/>
      <c r="B12" s="5" t="s">
        <v>5</v>
      </c>
      <c r="C12" s="6">
        <v>999</v>
      </c>
      <c r="D12" s="6">
        <f t="shared" si="0"/>
        <v>949.05</v>
      </c>
      <c r="E12" s="6">
        <f t="shared" si="1"/>
        <v>49.95</v>
      </c>
      <c r="F12" s="7"/>
      <c r="G12" s="7"/>
      <c r="H12" s="7"/>
      <c r="I12" s="7">
        <f>C12</f>
        <v>999</v>
      </c>
      <c r="J12" s="7">
        <f>C12</f>
        <v>999</v>
      </c>
      <c r="K12" s="7">
        <f>C12</f>
        <v>999</v>
      </c>
      <c r="L12" s="7">
        <f>E12</f>
        <v>49.95</v>
      </c>
      <c r="M12" s="8">
        <f>E12</f>
        <v>49.95</v>
      </c>
      <c r="N12" s="8">
        <f>E12</f>
        <v>49.95</v>
      </c>
      <c r="O12" s="8"/>
      <c r="P12" s="8"/>
      <c r="Q12" s="8"/>
      <c r="R12" s="8"/>
      <c r="S12" s="8"/>
      <c r="T12" s="8"/>
      <c r="U12" s="8"/>
      <c r="V12" s="8"/>
      <c r="W12" s="8"/>
      <c r="X12" s="8"/>
      <c r="Y12" s="2"/>
      <c r="Z12" s="2"/>
      <c r="AA12" s="2"/>
      <c r="AB12" s="2"/>
      <c r="AC12" s="2"/>
    </row>
    <row r="13" spans="1:36" x14ac:dyDescent="0.25">
      <c r="A13" s="32"/>
      <c r="B13" s="5" t="s">
        <v>6</v>
      </c>
      <c r="C13" s="6">
        <v>1151</v>
      </c>
      <c r="D13" s="6">
        <f t="shared" si="0"/>
        <v>1093.45</v>
      </c>
      <c r="E13" s="6">
        <f t="shared" si="1"/>
        <v>57.550000000000004</v>
      </c>
      <c r="F13" s="7"/>
      <c r="G13" s="7"/>
      <c r="H13" s="7"/>
      <c r="I13" s="7"/>
      <c r="J13" s="7">
        <f>C13</f>
        <v>1151</v>
      </c>
      <c r="K13" s="7">
        <f>C13</f>
        <v>1151</v>
      </c>
      <c r="L13" s="7">
        <f>C13</f>
        <v>1151</v>
      </c>
      <c r="M13" s="8">
        <f>E13</f>
        <v>57.550000000000004</v>
      </c>
      <c r="N13" s="8">
        <f>E13</f>
        <v>57.550000000000004</v>
      </c>
      <c r="O13" s="8">
        <f>E13</f>
        <v>57.550000000000004</v>
      </c>
      <c r="P13" s="8"/>
      <c r="Q13" s="8"/>
      <c r="R13" s="8"/>
      <c r="S13" s="8"/>
      <c r="T13" s="8"/>
      <c r="U13" s="8"/>
      <c r="V13" s="8"/>
      <c r="W13" s="8"/>
      <c r="X13" s="8"/>
      <c r="Y13" s="2"/>
      <c r="Z13" s="2"/>
      <c r="AA13" s="2"/>
      <c r="AB13" s="2"/>
      <c r="AC13" s="2"/>
    </row>
    <row r="14" spans="1:36" x14ac:dyDescent="0.25">
      <c r="A14" s="32"/>
      <c r="B14" s="5" t="s">
        <v>7</v>
      </c>
      <c r="C14" s="6">
        <v>755</v>
      </c>
      <c r="D14" s="6">
        <f t="shared" si="0"/>
        <v>717.25</v>
      </c>
      <c r="E14" s="6">
        <f t="shared" si="1"/>
        <v>37.75</v>
      </c>
      <c r="F14" s="7"/>
      <c r="G14" s="7"/>
      <c r="H14" s="7"/>
      <c r="I14" s="7"/>
      <c r="J14" s="7"/>
      <c r="K14" s="7">
        <f>C14</f>
        <v>755</v>
      </c>
      <c r="L14" s="7">
        <f>C14</f>
        <v>755</v>
      </c>
      <c r="M14" s="8">
        <f>C14</f>
        <v>755</v>
      </c>
      <c r="N14" s="8">
        <f>E14</f>
        <v>37.75</v>
      </c>
      <c r="O14" s="8">
        <f>E14</f>
        <v>37.75</v>
      </c>
      <c r="P14" s="8">
        <f>E14</f>
        <v>37.75</v>
      </c>
      <c r="Q14" s="8"/>
      <c r="R14" s="8"/>
      <c r="S14" s="8"/>
      <c r="T14" s="8"/>
      <c r="U14" s="8"/>
      <c r="V14" s="8"/>
      <c r="W14" s="8"/>
      <c r="X14" s="8"/>
      <c r="Y14" s="2"/>
      <c r="Z14" s="2"/>
      <c r="AA14" s="2"/>
      <c r="AB14" s="2"/>
      <c r="AC14" s="2"/>
    </row>
    <row r="15" spans="1:36" x14ac:dyDescent="0.25">
      <c r="A15" s="32"/>
      <c r="B15" s="5" t="s">
        <v>8</v>
      </c>
      <c r="C15" s="6">
        <v>734</v>
      </c>
      <c r="D15" s="6">
        <f t="shared" si="0"/>
        <v>697.3</v>
      </c>
      <c r="E15" s="6">
        <f t="shared" si="1"/>
        <v>36.700000000000003</v>
      </c>
      <c r="F15" s="7"/>
      <c r="G15" s="7"/>
      <c r="H15" s="7"/>
      <c r="I15" s="7"/>
      <c r="J15" s="7"/>
      <c r="K15" s="7"/>
      <c r="L15" s="7">
        <f>C15</f>
        <v>734</v>
      </c>
      <c r="M15" s="8">
        <f>C15</f>
        <v>734</v>
      </c>
      <c r="N15" s="8">
        <f>C15</f>
        <v>734</v>
      </c>
      <c r="O15" s="8">
        <f>E15</f>
        <v>36.700000000000003</v>
      </c>
      <c r="P15" s="8">
        <f>E15</f>
        <v>36.700000000000003</v>
      </c>
      <c r="Q15" s="8">
        <f>E15</f>
        <v>36.700000000000003</v>
      </c>
      <c r="R15" s="8"/>
      <c r="S15" s="8"/>
      <c r="T15" s="8"/>
      <c r="U15" s="8"/>
      <c r="V15" s="8"/>
      <c r="W15" s="8"/>
      <c r="X15" s="8"/>
      <c r="Y15" s="2"/>
      <c r="Z15" s="2"/>
      <c r="AA15" s="2"/>
      <c r="AB15" s="2"/>
      <c r="AC15" s="2"/>
    </row>
    <row r="16" spans="1:36" x14ac:dyDescent="0.25">
      <c r="A16" s="32"/>
      <c r="B16" s="5" t="s">
        <v>9</v>
      </c>
      <c r="C16" s="6">
        <v>393</v>
      </c>
      <c r="D16" s="6">
        <f t="shared" si="0"/>
        <v>373.34999999999997</v>
      </c>
      <c r="E16" s="6">
        <f t="shared" si="1"/>
        <v>19.650000000000002</v>
      </c>
      <c r="F16" s="7"/>
      <c r="G16" s="7"/>
      <c r="H16" s="7"/>
      <c r="I16" s="7"/>
      <c r="J16" s="7"/>
      <c r="K16" s="7"/>
      <c r="L16" s="7"/>
      <c r="M16" s="8">
        <f>C16</f>
        <v>393</v>
      </c>
      <c r="N16" s="8">
        <f>C16</f>
        <v>393</v>
      </c>
      <c r="O16" s="8">
        <f>C16</f>
        <v>393</v>
      </c>
      <c r="P16" s="8">
        <f>E16</f>
        <v>19.650000000000002</v>
      </c>
      <c r="Q16" s="8">
        <f>E16</f>
        <v>19.650000000000002</v>
      </c>
      <c r="R16" s="8">
        <f>E16</f>
        <v>19.650000000000002</v>
      </c>
      <c r="S16" s="8"/>
      <c r="T16" s="8"/>
      <c r="U16" s="8"/>
      <c r="V16" s="8"/>
      <c r="W16" s="8"/>
      <c r="X16" s="8"/>
      <c r="Y16" s="2"/>
      <c r="Z16" s="2"/>
      <c r="AA16" s="2"/>
      <c r="AB16" s="2"/>
      <c r="AC16" s="2"/>
    </row>
    <row r="17" spans="1:29" x14ac:dyDescent="0.25">
      <c r="A17" s="32"/>
      <c r="B17" s="5" t="s">
        <v>10</v>
      </c>
      <c r="C17" s="6">
        <v>455</v>
      </c>
      <c r="D17" s="6">
        <f t="shared" si="0"/>
        <v>432.25</v>
      </c>
      <c r="E17" s="6">
        <f t="shared" si="1"/>
        <v>22.75</v>
      </c>
      <c r="F17" s="7"/>
      <c r="G17" s="7"/>
      <c r="H17" s="7"/>
      <c r="I17" s="7"/>
      <c r="J17" s="7"/>
      <c r="K17" s="7"/>
      <c r="L17" s="7"/>
      <c r="M17" s="8"/>
      <c r="N17" s="8">
        <f>C17</f>
        <v>455</v>
      </c>
      <c r="O17" s="8">
        <f>C17</f>
        <v>455</v>
      </c>
      <c r="P17" s="8">
        <f>C17</f>
        <v>455</v>
      </c>
      <c r="Q17" s="8">
        <f>E17</f>
        <v>22.75</v>
      </c>
      <c r="R17" s="8">
        <f>E17</f>
        <v>22.75</v>
      </c>
      <c r="S17" s="8">
        <f>E17</f>
        <v>22.75</v>
      </c>
      <c r="T17" s="8"/>
      <c r="U17" s="8"/>
      <c r="V17" s="8"/>
      <c r="W17" s="8"/>
      <c r="X17" s="8"/>
      <c r="Y17" s="2"/>
      <c r="Z17" s="2"/>
      <c r="AA17" s="2"/>
      <c r="AB17" s="2"/>
      <c r="AC17" s="2"/>
    </row>
    <row r="18" spans="1:29" x14ac:dyDescent="0.25">
      <c r="A18" s="32"/>
      <c r="B18" s="5" t="s">
        <v>20</v>
      </c>
      <c r="C18" s="6">
        <v>521</v>
      </c>
      <c r="D18" s="6">
        <f>C18*$D$2</f>
        <v>494.95</v>
      </c>
      <c r="E18" s="6">
        <f>C18*$E$2</f>
        <v>26.05</v>
      </c>
      <c r="F18" s="7"/>
      <c r="G18" s="7"/>
      <c r="H18" s="7"/>
      <c r="I18" s="7"/>
      <c r="J18" s="7"/>
      <c r="K18" s="7"/>
      <c r="L18" s="7"/>
      <c r="M18" s="8"/>
      <c r="N18" s="8"/>
      <c r="O18" s="8">
        <f>C18</f>
        <v>521</v>
      </c>
      <c r="P18" s="8">
        <f>C18</f>
        <v>521</v>
      </c>
      <c r="Q18" s="8">
        <f>C18</f>
        <v>521</v>
      </c>
      <c r="R18" s="8">
        <f>E18</f>
        <v>26.05</v>
      </c>
      <c r="S18" s="8">
        <f>E18</f>
        <v>26.05</v>
      </c>
      <c r="T18" s="8">
        <f>E18</f>
        <v>26.05</v>
      </c>
      <c r="U18" s="8"/>
      <c r="V18" s="8"/>
      <c r="W18" s="8"/>
      <c r="X18" s="8"/>
      <c r="Y18" s="2"/>
      <c r="Z18" s="2"/>
      <c r="AA18" s="2"/>
      <c r="AB18" s="2"/>
      <c r="AC18" s="2"/>
    </row>
    <row r="19" spans="1:29" x14ac:dyDescent="0.25">
      <c r="A19" s="32"/>
      <c r="B19" s="5" t="s">
        <v>21</v>
      </c>
      <c r="C19" s="6">
        <v>521</v>
      </c>
      <c r="D19" s="6">
        <f>C19*$D$2</f>
        <v>494.95</v>
      </c>
      <c r="E19" s="6">
        <f>C19*$E$2</f>
        <v>26.05</v>
      </c>
      <c r="F19" s="7"/>
      <c r="G19" s="7"/>
      <c r="H19" s="7"/>
      <c r="I19" s="7"/>
      <c r="J19" s="7"/>
      <c r="K19" s="7"/>
      <c r="L19" s="7"/>
      <c r="M19" s="8"/>
      <c r="N19" s="8"/>
      <c r="O19" s="8"/>
      <c r="P19" s="8">
        <f>C19</f>
        <v>521</v>
      </c>
      <c r="Q19" s="8">
        <f>C19</f>
        <v>521</v>
      </c>
      <c r="R19" s="8">
        <f>C19</f>
        <v>521</v>
      </c>
      <c r="S19" s="8">
        <f>E19</f>
        <v>26.05</v>
      </c>
      <c r="T19" s="8">
        <f>E19</f>
        <v>26.05</v>
      </c>
      <c r="U19" s="8">
        <f>E19</f>
        <v>26.05</v>
      </c>
      <c r="V19" s="8"/>
      <c r="W19" s="8"/>
      <c r="X19" s="8"/>
      <c r="Y19" s="2"/>
      <c r="Z19" s="2"/>
      <c r="AA19" s="2"/>
      <c r="AB19" s="2"/>
      <c r="AC19" s="2"/>
    </row>
    <row r="20" spans="1:29" x14ac:dyDescent="0.25">
      <c r="A20" s="32"/>
      <c r="B20" s="5" t="s">
        <v>22</v>
      </c>
      <c r="C20" s="6">
        <v>460</v>
      </c>
      <c r="D20" s="6">
        <f t="shared" ref="D20:D27" si="2">C20*$D$2</f>
        <v>437</v>
      </c>
      <c r="E20" s="6">
        <f t="shared" ref="E20:E27" si="3">C20*$E$2</f>
        <v>23</v>
      </c>
      <c r="F20" s="7"/>
      <c r="G20" s="7"/>
      <c r="H20" s="7"/>
      <c r="I20" s="7"/>
      <c r="J20" s="7"/>
      <c r="K20" s="7"/>
      <c r="L20" s="7"/>
      <c r="M20" s="8"/>
      <c r="N20" s="8"/>
      <c r="O20" s="8"/>
      <c r="P20" s="8"/>
      <c r="Q20" s="8">
        <f>C20</f>
        <v>460</v>
      </c>
      <c r="R20" s="8">
        <f>C20</f>
        <v>460</v>
      </c>
      <c r="S20" s="8">
        <f>C20</f>
        <v>460</v>
      </c>
      <c r="T20" s="8">
        <f>E20</f>
        <v>23</v>
      </c>
      <c r="U20" s="8">
        <f>E20</f>
        <v>23</v>
      </c>
      <c r="V20" s="8">
        <f>E20</f>
        <v>23</v>
      </c>
      <c r="W20" s="8"/>
      <c r="X20" s="8"/>
      <c r="Y20" s="2"/>
      <c r="Z20" s="2"/>
      <c r="AA20" s="2"/>
      <c r="AB20" s="2"/>
      <c r="AC20" s="2"/>
    </row>
    <row r="21" spans="1:29" x14ac:dyDescent="0.25">
      <c r="A21" s="32"/>
      <c r="B21" s="5" t="s">
        <v>23</v>
      </c>
      <c r="C21" s="6">
        <v>250</v>
      </c>
      <c r="D21" s="6">
        <f t="shared" si="2"/>
        <v>237.5</v>
      </c>
      <c r="E21" s="6">
        <f t="shared" si="3"/>
        <v>12.5</v>
      </c>
      <c r="F21" s="7"/>
      <c r="G21" s="7"/>
      <c r="H21" s="7"/>
      <c r="I21" s="7"/>
      <c r="J21" s="7"/>
      <c r="K21" s="7"/>
      <c r="L21" s="7"/>
      <c r="M21" s="8"/>
      <c r="N21" s="8"/>
      <c r="O21" s="8"/>
      <c r="P21" s="8"/>
      <c r="Q21" s="8"/>
      <c r="R21" s="8">
        <f>C21</f>
        <v>250</v>
      </c>
      <c r="S21" s="8">
        <f>C21</f>
        <v>250</v>
      </c>
      <c r="T21" s="8">
        <f>C21</f>
        <v>250</v>
      </c>
      <c r="U21" s="8">
        <f>E21</f>
        <v>12.5</v>
      </c>
      <c r="V21" s="8">
        <f>E21</f>
        <v>12.5</v>
      </c>
      <c r="W21" s="8">
        <f>E21</f>
        <v>12.5</v>
      </c>
      <c r="X21" s="8"/>
      <c r="Y21" s="2"/>
      <c r="Z21" s="2"/>
      <c r="AA21" s="2"/>
      <c r="AB21" s="2"/>
      <c r="AC21" s="2"/>
    </row>
    <row r="22" spans="1:29" x14ac:dyDescent="0.25">
      <c r="A22" s="32"/>
      <c r="B22" s="5" t="s">
        <v>24</v>
      </c>
      <c r="C22" s="6">
        <v>250</v>
      </c>
      <c r="D22" s="6">
        <f t="shared" si="2"/>
        <v>237.5</v>
      </c>
      <c r="E22" s="6">
        <f t="shared" si="3"/>
        <v>12.5</v>
      </c>
      <c r="F22" s="7"/>
      <c r="G22" s="7"/>
      <c r="H22" s="7"/>
      <c r="I22" s="7"/>
      <c r="J22" s="7"/>
      <c r="K22" s="7"/>
      <c r="L22" s="7"/>
      <c r="M22" s="8"/>
      <c r="N22" s="8"/>
      <c r="O22" s="8"/>
      <c r="P22" s="8"/>
      <c r="Q22" s="8"/>
      <c r="R22" s="8"/>
      <c r="S22" s="8">
        <f>C22</f>
        <v>250</v>
      </c>
      <c r="T22" s="8">
        <f>C22</f>
        <v>250</v>
      </c>
      <c r="U22" s="8">
        <f>C22</f>
        <v>250</v>
      </c>
      <c r="V22" s="8">
        <f>E22</f>
        <v>12.5</v>
      </c>
      <c r="W22" s="8">
        <f>E22</f>
        <v>12.5</v>
      </c>
      <c r="X22" s="8">
        <f>E22</f>
        <v>12.5</v>
      </c>
      <c r="Y22" s="2"/>
      <c r="Z22" s="2"/>
      <c r="AA22" s="2"/>
      <c r="AB22" s="2"/>
      <c r="AC22" s="2"/>
    </row>
    <row r="23" spans="1:29" x14ac:dyDescent="0.25">
      <c r="A23" s="32"/>
      <c r="B23" s="5" t="s">
        <v>25</v>
      </c>
      <c r="C23" s="6">
        <v>250</v>
      </c>
      <c r="D23" s="6">
        <f t="shared" si="2"/>
        <v>237.5</v>
      </c>
      <c r="E23" s="6">
        <f t="shared" si="3"/>
        <v>12.5</v>
      </c>
      <c r="F23" s="7"/>
      <c r="G23" s="7"/>
      <c r="H23" s="7"/>
      <c r="I23" s="7"/>
      <c r="J23" s="7"/>
      <c r="K23" s="7"/>
      <c r="L23" s="7"/>
      <c r="M23" s="8"/>
      <c r="N23" s="8"/>
      <c r="O23" s="8"/>
      <c r="P23" s="8"/>
      <c r="Q23" s="8"/>
      <c r="R23" s="8"/>
      <c r="S23" s="8"/>
      <c r="T23" s="8">
        <f>C23</f>
        <v>250</v>
      </c>
      <c r="U23" s="8">
        <f>C23</f>
        <v>250</v>
      </c>
      <c r="V23" s="8">
        <f>C23</f>
        <v>250</v>
      </c>
      <c r="W23" s="8">
        <f>E23</f>
        <v>12.5</v>
      </c>
      <c r="X23" s="8">
        <f>E23</f>
        <v>12.5</v>
      </c>
      <c r="Y23" s="2">
        <f>E23</f>
        <v>12.5</v>
      </c>
      <c r="Z23" s="2"/>
      <c r="AA23" s="2"/>
      <c r="AB23" s="2"/>
      <c r="AC23" s="2"/>
    </row>
    <row r="24" spans="1:29" x14ac:dyDescent="0.25">
      <c r="A24" s="32"/>
      <c r="B24" s="5" t="s">
        <v>26</v>
      </c>
      <c r="C24" s="6">
        <v>250</v>
      </c>
      <c r="D24" s="6">
        <f t="shared" si="2"/>
        <v>237.5</v>
      </c>
      <c r="E24" s="6">
        <f t="shared" si="3"/>
        <v>12.5</v>
      </c>
      <c r="F24" s="7"/>
      <c r="G24" s="7"/>
      <c r="H24" s="7"/>
      <c r="I24" s="7"/>
      <c r="J24" s="7"/>
      <c r="K24" s="7"/>
      <c r="L24" s="7"/>
      <c r="M24" s="8"/>
      <c r="N24" s="8"/>
      <c r="O24" s="8"/>
      <c r="P24" s="8"/>
      <c r="Q24" s="8"/>
      <c r="R24" s="8"/>
      <c r="S24" s="8"/>
      <c r="T24" s="8"/>
      <c r="U24" s="8">
        <f>C24</f>
        <v>250</v>
      </c>
      <c r="V24" s="8">
        <f>C24</f>
        <v>250</v>
      </c>
      <c r="W24" s="8">
        <f>C24</f>
        <v>250</v>
      </c>
      <c r="X24" s="8">
        <f>E24</f>
        <v>12.5</v>
      </c>
      <c r="Y24" s="2">
        <f>E24</f>
        <v>12.5</v>
      </c>
      <c r="Z24" s="2">
        <f>E24</f>
        <v>12.5</v>
      </c>
      <c r="AA24" s="2"/>
      <c r="AB24" s="2"/>
      <c r="AC24" s="2"/>
    </row>
    <row r="25" spans="1:29" x14ac:dyDescent="0.25">
      <c r="A25" s="32"/>
      <c r="B25" s="5" t="s">
        <v>27</v>
      </c>
      <c r="C25" s="6">
        <v>0</v>
      </c>
      <c r="D25" s="6">
        <f t="shared" si="2"/>
        <v>0</v>
      </c>
      <c r="E25" s="6">
        <f t="shared" si="3"/>
        <v>0</v>
      </c>
      <c r="F25" s="7"/>
      <c r="G25" s="7"/>
      <c r="H25" s="7"/>
      <c r="I25" s="7"/>
      <c r="J25" s="7"/>
      <c r="K25" s="7"/>
      <c r="L25" s="7"/>
      <c r="M25" s="8"/>
      <c r="N25" s="8"/>
      <c r="O25" s="8"/>
      <c r="P25" s="8"/>
      <c r="Q25" s="8"/>
      <c r="R25" s="8"/>
      <c r="S25" s="8"/>
      <c r="T25" s="8"/>
      <c r="U25" s="8"/>
      <c r="V25" s="8">
        <f>C25</f>
        <v>0</v>
      </c>
      <c r="W25" s="8">
        <f>C25</f>
        <v>0</v>
      </c>
      <c r="X25" s="8">
        <f>C25</f>
        <v>0</v>
      </c>
      <c r="Y25" s="2">
        <f>E25</f>
        <v>0</v>
      </c>
      <c r="Z25" s="2">
        <f>E25</f>
        <v>0</v>
      </c>
      <c r="AA25" s="2">
        <f>E25</f>
        <v>0</v>
      </c>
      <c r="AB25" s="2"/>
      <c r="AC25" s="2"/>
    </row>
    <row r="26" spans="1:29" x14ac:dyDescent="0.25">
      <c r="A26" s="32"/>
      <c r="B26" s="5" t="s">
        <v>28</v>
      </c>
      <c r="C26" s="6">
        <v>0</v>
      </c>
      <c r="D26" s="6">
        <f t="shared" si="2"/>
        <v>0</v>
      </c>
      <c r="E26" s="6">
        <f t="shared" si="3"/>
        <v>0</v>
      </c>
      <c r="F26" s="7"/>
      <c r="G26" s="7"/>
      <c r="H26" s="7"/>
      <c r="I26" s="7"/>
      <c r="J26" s="7"/>
      <c r="K26" s="7"/>
      <c r="L26" s="7"/>
      <c r="M26" s="8"/>
      <c r="N26" s="8"/>
      <c r="O26" s="8"/>
      <c r="P26" s="8"/>
      <c r="Q26" s="8"/>
      <c r="R26" s="8"/>
      <c r="S26" s="8"/>
      <c r="T26" s="8"/>
      <c r="U26" s="8"/>
      <c r="V26" s="8"/>
      <c r="W26" s="8">
        <f>C26</f>
        <v>0</v>
      </c>
      <c r="X26" s="8">
        <f>C26</f>
        <v>0</v>
      </c>
      <c r="Y26" s="2">
        <f>C26</f>
        <v>0</v>
      </c>
      <c r="Z26" s="2">
        <f>E26</f>
        <v>0</v>
      </c>
      <c r="AA26" s="2">
        <f>E26</f>
        <v>0</v>
      </c>
      <c r="AB26" s="2">
        <f>E26</f>
        <v>0</v>
      </c>
      <c r="AC26" s="2"/>
    </row>
    <row r="27" spans="1:29" x14ac:dyDescent="0.25">
      <c r="A27" s="33"/>
      <c r="B27" s="5" t="s">
        <v>29</v>
      </c>
      <c r="C27" s="6">
        <v>0</v>
      </c>
      <c r="D27" s="6">
        <f t="shared" si="2"/>
        <v>0</v>
      </c>
      <c r="E27" s="6">
        <f t="shared" si="3"/>
        <v>0</v>
      </c>
      <c r="F27" s="7"/>
      <c r="G27" s="7"/>
      <c r="H27" s="7"/>
      <c r="I27" s="7"/>
      <c r="J27" s="7"/>
      <c r="K27" s="7"/>
      <c r="L27" s="7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>
        <f>C27</f>
        <v>0</v>
      </c>
      <c r="Y27" s="2">
        <f>C27</f>
        <v>0</v>
      </c>
      <c r="Z27" s="2">
        <f>C27</f>
        <v>0</v>
      </c>
      <c r="AA27" s="2">
        <f>E27</f>
        <v>0</v>
      </c>
      <c r="AB27" s="2">
        <f>E27</f>
        <v>0</v>
      </c>
      <c r="AC27" s="2">
        <f>E27</f>
        <v>0</v>
      </c>
    </row>
    <row r="28" spans="1:29" x14ac:dyDescent="0.25">
      <c r="A28" s="17"/>
      <c r="B28" s="5"/>
      <c r="C28" s="6"/>
      <c r="D28" s="6"/>
      <c r="E28" s="6"/>
      <c r="F28" s="7"/>
      <c r="G28" s="7"/>
      <c r="H28" s="7"/>
      <c r="I28" s="7"/>
      <c r="J28" s="7"/>
      <c r="K28" s="7"/>
      <c r="L28" s="7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20"/>
      <c r="Z28" s="20"/>
      <c r="AA28" s="20"/>
      <c r="AB28" s="20"/>
      <c r="AC28" s="20"/>
    </row>
    <row r="29" spans="1:29" x14ac:dyDescent="0.25">
      <c r="A29" s="17"/>
      <c r="B29" s="5"/>
      <c r="C29" s="6"/>
      <c r="D29" s="6"/>
      <c r="E29" s="6"/>
      <c r="F29" s="7"/>
      <c r="G29" s="7"/>
      <c r="H29" s="7"/>
      <c r="I29" s="7"/>
      <c r="J29" s="7"/>
      <c r="K29" s="7"/>
      <c r="L29" s="7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20"/>
      <c r="Z29" s="20"/>
      <c r="AA29" s="20"/>
      <c r="AB29" s="20"/>
      <c r="AC29" s="20"/>
    </row>
    <row r="30" spans="1:29" s="24" customFormat="1" x14ac:dyDescent="0.25">
      <c r="A30" s="21"/>
      <c r="B30" s="22" t="s">
        <v>27</v>
      </c>
      <c r="C30" s="23">
        <v>250</v>
      </c>
      <c r="D30" s="23">
        <f t="shared" ref="D30:D35" si="4">C30*$D$2</f>
        <v>237.5</v>
      </c>
      <c r="E30" s="23">
        <f t="shared" ref="E30:E35" si="5">C30*$E$2</f>
        <v>12.5</v>
      </c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>
        <f>C30</f>
        <v>250</v>
      </c>
      <c r="W30" s="22">
        <f>C30</f>
        <v>250</v>
      </c>
      <c r="X30" s="22">
        <f>C30</f>
        <v>250</v>
      </c>
      <c r="Y30" s="22">
        <f>E30</f>
        <v>12.5</v>
      </c>
      <c r="Z30" s="22">
        <f>E30</f>
        <v>12.5</v>
      </c>
      <c r="AA30" s="22">
        <f>E30</f>
        <v>12.5</v>
      </c>
      <c r="AB30" s="22"/>
      <c r="AC30" s="22"/>
    </row>
    <row r="31" spans="1:29" s="24" customFormat="1" x14ac:dyDescent="0.25">
      <c r="A31" s="21"/>
      <c r="B31" s="22" t="s">
        <v>28</v>
      </c>
      <c r="C31" s="23">
        <v>250</v>
      </c>
      <c r="D31" s="23">
        <f t="shared" si="4"/>
        <v>237.5</v>
      </c>
      <c r="E31" s="23">
        <f t="shared" si="5"/>
        <v>12.5</v>
      </c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>
        <f>C31</f>
        <v>250</v>
      </c>
      <c r="X31" s="22">
        <f>C31</f>
        <v>250</v>
      </c>
      <c r="Y31" s="22">
        <f>C31</f>
        <v>250</v>
      </c>
      <c r="Z31" s="22">
        <f>E31</f>
        <v>12.5</v>
      </c>
      <c r="AA31" s="22">
        <f>E31</f>
        <v>12.5</v>
      </c>
      <c r="AB31" s="22">
        <f>E31</f>
        <v>12.5</v>
      </c>
      <c r="AC31" s="22"/>
    </row>
    <row r="32" spans="1:29" s="24" customFormat="1" x14ac:dyDescent="0.25">
      <c r="A32" s="21"/>
      <c r="B32" s="22" t="s">
        <v>29</v>
      </c>
      <c r="C32" s="23">
        <v>250</v>
      </c>
      <c r="D32" s="23">
        <f t="shared" si="4"/>
        <v>237.5</v>
      </c>
      <c r="E32" s="23">
        <f t="shared" si="5"/>
        <v>12.5</v>
      </c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>
        <f>C32</f>
        <v>250</v>
      </c>
      <c r="Y32" s="22">
        <f>C32</f>
        <v>250</v>
      </c>
      <c r="Z32" s="22">
        <f>C32</f>
        <v>250</v>
      </c>
      <c r="AA32" s="22">
        <f>E32</f>
        <v>12.5</v>
      </c>
      <c r="AB32" s="22">
        <f>E32</f>
        <v>12.5</v>
      </c>
      <c r="AC32" s="22">
        <f>E32</f>
        <v>12.5</v>
      </c>
    </row>
    <row r="33" spans="1:32" s="24" customFormat="1" x14ac:dyDescent="0.25">
      <c r="A33" s="21"/>
      <c r="B33" s="22" t="s">
        <v>9</v>
      </c>
      <c r="C33" s="23">
        <v>250</v>
      </c>
      <c r="D33" s="23">
        <f t="shared" si="4"/>
        <v>237.5</v>
      </c>
      <c r="E33" s="23">
        <f t="shared" si="5"/>
        <v>12.5</v>
      </c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>
        <f>C33</f>
        <v>250</v>
      </c>
      <c r="Z33" s="22">
        <f>C33</f>
        <v>250</v>
      </c>
      <c r="AA33" s="22">
        <f>C33</f>
        <v>250</v>
      </c>
      <c r="AB33" s="22">
        <f>E33</f>
        <v>12.5</v>
      </c>
      <c r="AC33" s="22">
        <f>E33</f>
        <v>12.5</v>
      </c>
      <c r="AD33" s="24">
        <f>E33</f>
        <v>12.5</v>
      </c>
    </row>
    <row r="34" spans="1:32" s="24" customFormat="1" x14ac:dyDescent="0.25">
      <c r="A34" s="21"/>
      <c r="B34" s="22" t="s">
        <v>10</v>
      </c>
      <c r="C34" s="23">
        <v>250</v>
      </c>
      <c r="D34" s="23">
        <f t="shared" si="4"/>
        <v>237.5</v>
      </c>
      <c r="E34" s="23">
        <f t="shared" si="5"/>
        <v>12.5</v>
      </c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>
        <f>C34</f>
        <v>250</v>
      </c>
      <c r="AA34" s="22">
        <f>C34</f>
        <v>250</v>
      </c>
      <c r="AB34" s="22">
        <f>C34</f>
        <v>250</v>
      </c>
      <c r="AC34" s="22">
        <f>E34</f>
        <v>12.5</v>
      </c>
      <c r="AD34" s="24">
        <f>E34</f>
        <v>12.5</v>
      </c>
      <c r="AE34" s="24">
        <f>E34</f>
        <v>12.5</v>
      </c>
    </row>
    <row r="35" spans="1:32" s="24" customFormat="1" x14ac:dyDescent="0.25">
      <c r="A35" s="21"/>
      <c r="B35" s="22" t="s">
        <v>11</v>
      </c>
      <c r="C35" s="23">
        <v>250</v>
      </c>
      <c r="D35" s="23">
        <f t="shared" si="4"/>
        <v>237.5</v>
      </c>
      <c r="E35" s="23">
        <f t="shared" si="5"/>
        <v>12.5</v>
      </c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>
        <f>C35</f>
        <v>250</v>
      </c>
      <c r="AB35" s="22">
        <f>C35</f>
        <v>250</v>
      </c>
      <c r="AC35" s="22">
        <f>C35</f>
        <v>250</v>
      </c>
      <c r="AD35" s="24">
        <f>E35</f>
        <v>12.5</v>
      </c>
      <c r="AE35" s="24">
        <f>E35</f>
        <v>12.5</v>
      </c>
      <c r="AF35" s="24">
        <f>E35</f>
        <v>12.5</v>
      </c>
    </row>
    <row r="36" spans="1:32" s="10" customFormat="1" x14ac:dyDescent="0.25">
      <c r="A36" s="9"/>
      <c r="B36" s="5"/>
      <c r="C36" s="6"/>
      <c r="D36" s="6"/>
      <c r="E36" s="6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</row>
    <row r="37" spans="1:32" s="10" customFormat="1" hidden="1" x14ac:dyDescent="0.25">
      <c r="A37" s="9"/>
      <c r="B37" s="5"/>
      <c r="C37" s="1"/>
      <c r="D37" s="1">
        <v>0.88</v>
      </c>
      <c r="E37" s="1">
        <v>0.12</v>
      </c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</row>
    <row r="38" spans="1:32" s="10" customFormat="1" hidden="1" x14ac:dyDescent="0.25">
      <c r="A38" s="9"/>
      <c r="B38" s="5"/>
      <c r="C38" s="2" t="s">
        <v>32</v>
      </c>
      <c r="D38" s="2" t="s">
        <v>0</v>
      </c>
      <c r="E38" s="2" t="s">
        <v>1</v>
      </c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</row>
    <row r="39" spans="1:32" hidden="1" x14ac:dyDescent="0.25">
      <c r="A39" s="34" t="s">
        <v>15</v>
      </c>
      <c r="B39" s="5" t="s">
        <v>8</v>
      </c>
      <c r="C39" s="6">
        <v>114</v>
      </c>
      <c r="D39" s="6">
        <f>C39*$D$37</f>
        <v>100.32000000000001</v>
      </c>
      <c r="E39" s="6">
        <f>C39*$E$37</f>
        <v>13.68</v>
      </c>
      <c r="F39" s="7"/>
      <c r="G39" s="7"/>
      <c r="H39" s="7"/>
      <c r="I39" s="7"/>
      <c r="J39" s="7"/>
      <c r="K39" s="7"/>
      <c r="L39" s="7">
        <f>C39</f>
        <v>114</v>
      </c>
      <c r="M39" s="8">
        <f>C39</f>
        <v>114</v>
      </c>
      <c r="N39" s="8">
        <f>C39</f>
        <v>114</v>
      </c>
      <c r="O39" s="8">
        <f>E39</f>
        <v>13.68</v>
      </c>
      <c r="P39" s="8">
        <f>E39</f>
        <v>13.68</v>
      </c>
      <c r="Q39" s="8">
        <f>E39</f>
        <v>13.68</v>
      </c>
      <c r="R39" s="8"/>
      <c r="S39" s="8"/>
      <c r="T39" s="8"/>
      <c r="U39" s="8"/>
      <c r="V39" s="8"/>
      <c r="W39" s="8"/>
      <c r="X39" s="8"/>
      <c r="Y39" s="2"/>
      <c r="Z39" s="2"/>
      <c r="AA39" s="2"/>
      <c r="AB39" s="2"/>
      <c r="AC39" s="2"/>
    </row>
    <row r="40" spans="1:32" hidden="1" x14ac:dyDescent="0.25">
      <c r="A40" s="35"/>
      <c r="B40" s="5" t="s">
        <v>18</v>
      </c>
      <c r="C40" s="6">
        <v>495</v>
      </c>
      <c r="D40" s="6">
        <f t="shared" ref="D40:D51" si="6">C40*$D$37</f>
        <v>435.6</v>
      </c>
      <c r="E40" s="6">
        <f t="shared" ref="E40:E51" si="7">C40*$E$37</f>
        <v>59.4</v>
      </c>
      <c r="F40" s="7"/>
      <c r="G40" s="7"/>
      <c r="H40" s="7"/>
      <c r="I40" s="7"/>
      <c r="J40" s="7"/>
      <c r="K40" s="7"/>
      <c r="L40" s="7"/>
      <c r="M40" s="8">
        <f>C40</f>
        <v>495</v>
      </c>
      <c r="N40" s="8">
        <f>C40</f>
        <v>495</v>
      </c>
      <c r="O40" s="8">
        <f>C40</f>
        <v>495</v>
      </c>
      <c r="P40" s="8">
        <f>E40</f>
        <v>59.4</v>
      </c>
      <c r="Q40" s="8">
        <f>E40</f>
        <v>59.4</v>
      </c>
      <c r="R40" s="8">
        <f>E40</f>
        <v>59.4</v>
      </c>
      <c r="S40" s="8"/>
      <c r="T40" s="8"/>
      <c r="U40" s="8"/>
      <c r="V40" s="8"/>
      <c r="W40" s="8"/>
      <c r="X40" s="8"/>
      <c r="Y40" s="2"/>
      <c r="Z40" s="2"/>
      <c r="AA40" s="2"/>
      <c r="AB40" s="2"/>
      <c r="AC40" s="2"/>
    </row>
    <row r="41" spans="1:32" hidden="1" x14ac:dyDescent="0.25">
      <c r="A41" s="35"/>
      <c r="B41" s="5" t="s">
        <v>19</v>
      </c>
      <c r="C41" s="6">
        <v>543</v>
      </c>
      <c r="D41" s="6">
        <f t="shared" si="6"/>
        <v>477.84</v>
      </c>
      <c r="E41" s="6">
        <f t="shared" si="7"/>
        <v>65.16</v>
      </c>
      <c r="F41" s="7"/>
      <c r="G41" s="7"/>
      <c r="H41" s="7"/>
      <c r="I41" s="7"/>
      <c r="J41" s="7"/>
      <c r="K41" s="7"/>
      <c r="L41" s="7"/>
      <c r="M41" s="8"/>
      <c r="N41" s="8">
        <f>C41</f>
        <v>543</v>
      </c>
      <c r="O41" s="8">
        <f>C41</f>
        <v>543</v>
      </c>
      <c r="P41" s="8">
        <f>C41</f>
        <v>543</v>
      </c>
      <c r="Q41" s="8">
        <f>E41</f>
        <v>65.16</v>
      </c>
      <c r="R41" s="8">
        <f>E41</f>
        <v>65.16</v>
      </c>
      <c r="S41" s="8">
        <f>E41</f>
        <v>65.16</v>
      </c>
      <c r="T41" s="8"/>
      <c r="U41" s="8"/>
      <c r="V41" s="8"/>
      <c r="W41" s="8"/>
      <c r="X41" s="8"/>
      <c r="Y41" s="2"/>
      <c r="Z41" s="2"/>
      <c r="AA41" s="2"/>
      <c r="AB41" s="2"/>
      <c r="AC41" s="2"/>
    </row>
    <row r="42" spans="1:32" s="10" customFormat="1" hidden="1" x14ac:dyDescent="0.25">
      <c r="A42" s="35"/>
      <c r="B42" s="5" t="s">
        <v>20</v>
      </c>
      <c r="C42" s="6">
        <v>640</v>
      </c>
      <c r="D42" s="6">
        <f t="shared" si="6"/>
        <v>563.20000000000005</v>
      </c>
      <c r="E42" s="6">
        <f t="shared" si="7"/>
        <v>76.8</v>
      </c>
      <c r="F42" s="7"/>
      <c r="G42" s="7"/>
      <c r="H42" s="7"/>
      <c r="I42" s="7"/>
      <c r="J42" s="7"/>
      <c r="K42" s="7"/>
      <c r="L42" s="7"/>
      <c r="M42" s="8"/>
      <c r="N42" s="8"/>
      <c r="O42" s="8">
        <f>C42</f>
        <v>640</v>
      </c>
      <c r="P42" s="8">
        <f>C42</f>
        <v>640</v>
      </c>
      <c r="Q42" s="8">
        <f>C42</f>
        <v>640</v>
      </c>
      <c r="R42" s="8">
        <f>E42</f>
        <v>76.8</v>
      </c>
      <c r="S42" s="8">
        <f>E42</f>
        <v>76.8</v>
      </c>
      <c r="T42" s="8">
        <f>E42</f>
        <v>76.8</v>
      </c>
      <c r="U42" s="8"/>
      <c r="V42" s="8"/>
      <c r="W42" s="8"/>
      <c r="X42" s="8"/>
      <c r="Y42" s="5"/>
      <c r="Z42" s="5"/>
      <c r="AA42" s="5"/>
      <c r="AB42" s="5"/>
      <c r="AC42" s="5"/>
    </row>
    <row r="43" spans="1:32" s="10" customFormat="1" hidden="1" x14ac:dyDescent="0.25">
      <c r="A43" s="35"/>
      <c r="B43" s="5" t="s">
        <v>21</v>
      </c>
      <c r="C43" s="6">
        <v>575</v>
      </c>
      <c r="D43" s="6">
        <f t="shared" si="6"/>
        <v>506</v>
      </c>
      <c r="E43" s="6">
        <f t="shared" si="7"/>
        <v>69</v>
      </c>
      <c r="F43" s="7"/>
      <c r="G43" s="7"/>
      <c r="H43" s="7"/>
      <c r="I43" s="7"/>
      <c r="J43" s="7"/>
      <c r="K43" s="7"/>
      <c r="L43" s="7"/>
      <c r="M43" s="8"/>
      <c r="N43" s="8"/>
      <c r="O43" s="8"/>
      <c r="P43" s="8">
        <f>C43</f>
        <v>575</v>
      </c>
      <c r="Q43" s="8">
        <f>C43</f>
        <v>575</v>
      </c>
      <c r="R43" s="8">
        <f>C43</f>
        <v>575</v>
      </c>
      <c r="S43" s="8">
        <f>E43</f>
        <v>69</v>
      </c>
      <c r="T43" s="8">
        <f>E43</f>
        <v>69</v>
      </c>
      <c r="U43" s="8">
        <f>E43</f>
        <v>69</v>
      </c>
      <c r="V43" s="8"/>
      <c r="W43" s="8"/>
      <c r="X43" s="8"/>
      <c r="Y43" s="5"/>
      <c r="Z43" s="5"/>
      <c r="AA43" s="5"/>
      <c r="AB43" s="5"/>
      <c r="AC43" s="5"/>
    </row>
    <row r="44" spans="1:32" s="10" customFormat="1" hidden="1" x14ac:dyDescent="0.25">
      <c r="A44" s="35"/>
      <c r="B44" s="5" t="s">
        <v>22</v>
      </c>
      <c r="C44" s="6">
        <v>538</v>
      </c>
      <c r="D44" s="6">
        <f t="shared" si="6"/>
        <v>473.44</v>
      </c>
      <c r="E44" s="6">
        <f t="shared" si="7"/>
        <v>64.56</v>
      </c>
      <c r="F44" s="7"/>
      <c r="G44" s="7"/>
      <c r="H44" s="7"/>
      <c r="I44" s="7"/>
      <c r="J44" s="7"/>
      <c r="K44" s="7"/>
      <c r="L44" s="7"/>
      <c r="M44" s="8"/>
      <c r="N44" s="8"/>
      <c r="O44" s="8"/>
      <c r="P44" s="8"/>
      <c r="Q44" s="8">
        <f>C44</f>
        <v>538</v>
      </c>
      <c r="R44" s="8">
        <f>C44</f>
        <v>538</v>
      </c>
      <c r="S44" s="8">
        <f>C44</f>
        <v>538</v>
      </c>
      <c r="T44" s="8">
        <f>E44</f>
        <v>64.56</v>
      </c>
      <c r="U44" s="8">
        <f>E44</f>
        <v>64.56</v>
      </c>
      <c r="V44" s="8">
        <f>E44</f>
        <v>64.56</v>
      </c>
      <c r="W44" s="8"/>
      <c r="X44" s="8"/>
      <c r="Y44" s="5"/>
      <c r="Z44" s="5"/>
      <c r="AA44" s="5"/>
      <c r="AB44" s="5"/>
      <c r="AC44" s="5"/>
    </row>
    <row r="45" spans="1:32" s="10" customFormat="1" hidden="1" x14ac:dyDescent="0.25">
      <c r="A45" s="35"/>
      <c r="B45" s="5" t="s">
        <v>23</v>
      </c>
      <c r="C45" s="6">
        <v>550</v>
      </c>
      <c r="D45" s="6">
        <f t="shared" si="6"/>
        <v>484</v>
      </c>
      <c r="E45" s="6">
        <f t="shared" si="7"/>
        <v>66</v>
      </c>
      <c r="F45" s="7"/>
      <c r="G45" s="7"/>
      <c r="H45" s="7"/>
      <c r="I45" s="7"/>
      <c r="J45" s="7"/>
      <c r="K45" s="7"/>
      <c r="L45" s="7"/>
      <c r="M45" s="8"/>
      <c r="N45" s="8"/>
      <c r="O45" s="8"/>
      <c r="P45" s="8"/>
      <c r="Q45" s="8"/>
      <c r="R45" s="8">
        <f>C45</f>
        <v>550</v>
      </c>
      <c r="S45" s="8">
        <f>C45</f>
        <v>550</v>
      </c>
      <c r="T45" s="8">
        <f>C45</f>
        <v>550</v>
      </c>
      <c r="U45" s="8">
        <f>E45</f>
        <v>66</v>
      </c>
      <c r="V45" s="8">
        <f>E45</f>
        <v>66</v>
      </c>
      <c r="W45" s="8">
        <f>E45</f>
        <v>66</v>
      </c>
      <c r="X45" s="8"/>
      <c r="Y45" s="5"/>
      <c r="Z45" s="5"/>
      <c r="AA45" s="5"/>
      <c r="AB45" s="5"/>
      <c r="AC45" s="5"/>
    </row>
    <row r="46" spans="1:32" s="10" customFormat="1" hidden="1" x14ac:dyDescent="0.25">
      <c r="A46" s="35"/>
      <c r="B46" s="5" t="s">
        <v>24</v>
      </c>
      <c r="C46" s="6">
        <v>550</v>
      </c>
      <c r="D46" s="6">
        <f t="shared" si="6"/>
        <v>484</v>
      </c>
      <c r="E46" s="6">
        <f t="shared" si="7"/>
        <v>66</v>
      </c>
      <c r="F46" s="7"/>
      <c r="G46" s="7"/>
      <c r="H46" s="7"/>
      <c r="I46" s="7"/>
      <c r="J46" s="7"/>
      <c r="K46" s="7"/>
      <c r="L46" s="7"/>
      <c r="M46" s="8"/>
      <c r="N46" s="8"/>
      <c r="O46" s="8"/>
      <c r="P46" s="8"/>
      <c r="Q46" s="8"/>
      <c r="R46" s="8"/>
      <c r="S46" s="8">
        <f>C46</f>
        <v>550</v>
      </c>
      <c r="T46" s="8">
        <f>C46</f>
        <v>550</v>
      </c>
      <c r="U46" s="8">
        <f>C46</f>
        <v>550</v>
      </c>
      <c r="V46" s="8">
        <f>E46</f>
        <v>66</v>
      </c>
      <c r="W46" s="8">
        <f>E46</f>
        <v>66</v>
      </c>
      <c r="X46" s="8">
        <f>E46</f>
        <v>66</v>
      </c>
      <c r="Y46" s="5"/>
      <c r="Z46" s="5"/>
      <c r="AA46" s="5"/>
      <c r="AB46" s="5"/>
      <c r="AC46" s="5"/>
    </row>
    <row r="47" spans="1:32" s="10" customFormat="1" hidden="1" x14ac:dyDescent="0.25">
      <c r="A47" s="35"/>
      <c r="B47" s="5" t="s">
        <v>25</v>
      </c>
      <c r="C47" s="6">
        <v>550</v>
      </c>
      <c r="D47" s="6">
        <f t="shared" si="6"/>
        <v>484</v>
      </c>
      <c r="E47" s="6">
        <f t="shared" si="7"/>
        <v>66</v>
      </c>
      <c r="F47" s="7"/>
      <c r="G47" s="7"/>
      <c r="H47" s="7"/>
      <c r="I47" s="7"/>
      <c r="J47" s="7"/>
      <c r="K47" s="7"/>
      <c r="L47" s="7"/>
      <c r="M47" s="8"/>
      <c r="N47" s="8"/>
      <c r="O47" s="8"/>
      <c r="P47" s="8"/>
      <c r="Q47" s="8"/>
      <c r="R47" s="8"/>
      <c r="S47" s="8"/>
      <c r="T47" s="8">
        <f>C47</f>
        <v>550</v>
      </c>
      <c r="U47" s="8">
        <f>C47</f>
        <v>550</v>
      </c>
      <c r="V47" s="8">
        <f>C47</f>
        <v>550</v>
      </c>
      <c r="W47" s="8">
        <f>E47</f>
        <v>66</v>
      </c>
      <c r="X47" s="8">
        <f>E47</f>
        <v>66</v>
      </c>
      <c r="Y47" s="5">
        <f>E47</f>
        <v>66</v>
      </c>
      <c r="Z47" s="5"/>
      <c r="AA47" s="5"/>
      <c r="AB47" s="5"/>
      <c r="AC47" s="5"/>
    </row>
    <row r="48" spans="1:32" s="10" customFormat="1" hidden="1" x14ac:dyDescent="0.25">
      <c r="A48" s="35"/>
      <c r="B48" s="5" t="s">
        <v>26</v>
      </c>
      <c r="C48" s="6">
        <v>550</v>
      </c>
      <c r="D48" s="6">
        <f t="shared" si="6"/>
        <v>484</v>
      </c>
      <c r="E48" s="6">
        <f t="shared" si="7"/>
        <v>66</v>
      </c>
      <c r="F48" s="7"/>
      <c r="G48" s="7"/>
      <c r="H48" s="7"/>
      <c r="I48" s="7"/>
      <c r="J48" s="7"/>
      <c r="K48" s="7"/>
      <c r="L48" s="7"/>
      <c r="M48" s="8"/>
      <c r="N48" s="8"/>
      <c r="O48" s="8"/>
      <c r="P48" s="8"/>
      <c r="Q48" s="8"/>
      <c r="R48" s="8"/>
      <c r="S48" s="8"/>
      <c r="T48" s="8"/>
      <c r="U48" s="8">
        <f>C48</f>
        <v>550</v>
      </c>
      <c r="V48" s="8">
        <f>C48</f>
        <v>550</v>
      </c>
      <c r="W48" s="8">
        <f>C48</f>
        <v>550</v>
      </c>
      <c r="X48" s="8">
        <f>E48</f>
        <v>66</v>
      </c>
      <c r="Y48" s="5">
        <f>E48</f>
        <v>66</v>
      </c>
      <c r="Z48" s="5">
        <f>E48</f>
        <v>66</v>
      </c>
      <c r="AA48" s="5"/>
      <c r="AB48" s="5"/>
      <c r="AC48" s="5"/>
    </row>
    <row r="49" spans="1:29" s="10" customFormat="1" hidden="1" x14ac:dyDescent="0.25">
      <c r="A49" s="35"/>
      <c r="B49" s="5" t="s">
        <v>27</v>
      </c>
      <c r="C49" s="6">
        <v>550</v>
      </c>
      <c r="D49" s="6">
        <f t="shared" si="6"/>
        <v>484</v>
      </c>
      <c r="E49" s="6">
        <f t="shared" si="7"/>
        <v>66</v>
      </c>
      <c r="F49" s="7"/>
      <c r="G49" s="7"/>
      <c r="H49" s="7"/>
      <c r="I49" s="7"/>
      <c r="J49" s="7"/>
      <c r="K49" s="7"/>
      <c r="L49" s="7"/>
      <c r="M49" s="8"/>
      <c r="N49" s="8"/>
      <c r="O49" s="8"/>
      <c r="P49" s="8"/>
      <c r="Q49" s="8"/>
      <c r="R49" s="8"/>
      <c r="S49" s="8"/>
      <c r="T49" s="8"/>
      <c r="U49" s="8"/>
      <c r="V49" s="8">
        <f>C49</f>
        <v>550</v>
      </c>
      <c r="W49" s="8">
        <f>C49</f>
        <v>550</v>
      </c>
      <c r="X49" s="8">
        <f>C49</f>
        <v>550</v>
      </c>
      <c r="Y49" s="5">
        <f>E49</f>
        <v>66</v>
      </c>
      <c r="Z49" s="5">
        <f>E49</f>
        <v>66</v>
      </c>
      <c r="AA49" s="5">
        <f>E49</f>
        <v>66</v>
      </c>
      <c r="AB49" s="5"/>
      <c r="AC49" s="5"/>
    </row>
    <row r="50" spans="1:29" s="10" customFormat="1" hidden="1" x14ac:dyDescent="0.25">
      <c r="A50" s="35"/>
      <c r="B50" s="5" t="s">
        <v>28</v>
      </c>
      <c r="C50" s="6">
        <v>550</v>
      </c>
      <c r="D50" s="6">
        <f t="shared" si="6"/>
        <v>484</v>
      </c>
      <c r="E50" s="6">
        <f t="shared" si="7"/>
        <v>66</v>
      </c>
      <c r="F50" s="7"/>
      <c r="G50" s="7"/>
      <c r="H50" s="7"/>
      <c r="I50" s="7"/>
      <c r="J50" s="7"/>
      <c r="K50" s="7"/>
      <c r="L50" s="7"/>
      <c r="M50" s="8"/>
      <c r="N50" s="8"/>
      <c r="O50" s="8"/>
      <c r="P50" s="8"/>
      <c r="Q50" s="8"/>
      <c r="R50" s="8"/>
      <c r="S50" s="8"/>
      <c r="T50" s="8"/>
      <c r="U50" s="8"/>
      <c r="V50" s="8"/>
      <c r="W50" s="8">
        <f>C50</f>
        <v>550</v>
      </c>
      <c r="X50" s="8">
        <f>C50</f>
        <v>550</v>
      </c>
      <c r="Y50" s="5">
        <f>C50</f>
        <v>550</v>
      </c>
      <c r="Z50" s="5">
        <f>E50</f>
        <v>66</v>
      </c>
      <c r="AA50" s="5">
        <f>E50</f>
        <v>66</v>
      </c>
      <c r="AB50" s="5">
        <f>E50</f>
        <v>66</v>
      </c>
      <c r="AC50" s="5"/>
    </row>
    <row r="51" spans="1:29" s="10" customFormat="1" ht="0.75" customHeight="1" x14ac:dyDescent="0.25">
      <c r="A51" s="36"/>
      <c r="B51" s="5" t="s">
        <v>29</v>
      </c>
      <c r="C51" s="6">
        <v>550</v>
      </c>
      <c r="D51" s="6">
        <f t="shared" si="6"/>
        <v>484</v>
      </c>
      <c r="E51" s="6">
        <f t="shared" si="7"/>
        <v>66</v>
      </c>
      <c r="F51" s="7"/>
      <c r="G51" s="7"/>
      <c r="H51" s="7"/>
      <c r="I51" s="7"/>
      <c r="J51" s="7"/>
      <c r="K51" s="7"/>
      <c r="L51" s="7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>
        <f>C51</f>
        <v>550</v>
      </c>
      <c r="Y51" s="5">
        <f>C51</f>
        <v>550</v>
      </c>
      <c r="Z51" s="5">
        <f>C51</f>
        <v>550</v>
      </c>
      <c r="AA51" s="5">
        <f>E51</f>
        <v>66</v>
      </c>
      <c r="AB51" s="5">
        <f>E51</f>
        <v>66</v>
      </c>
      <c r="AC51" s="5">
        <f>E51</f>
        <v>66</v>
      </c>
    </row>
    <row r="52" spans="1:29" s="10" customFormat="1" x14ac:dyDescent="0.25"/>
    <row r="53" spans="1:29" x14ac:dyDescent="0.25">
      <c r="A53" s="27" t="s">
        <v>16</v>
      </c>
      <c r="B53" s="27"/>
      <c r="C53" s="27"/>
      <c r="D53" s="27"/>
      <c r="E53" s="27"/>
      <c r="F53" s="12">
        <f>SUM(F4:F27)</f>
        <v>730</v>
      </c>
      <c r="G53" s="12">
        <f t="shared" ref="G53:X53" si="8">SUM(G4:G27)</f>
        <v>1630</v>
      </c>
      <c r="H53" s="12">
        <f t="shared" si="8"/>
        <v>2018</v>
      </c>
      <c r="I53" s="12">
        <f t="shared" si="8"/>
        <v>2323.5</v>
      </c>
      <c r="J53" s="12">
        <f t="shared" si="8"/>
        <v>2619.5</v>
      </c>
      <c r="K53" s="12">
        <f t="shared" si="8"/>
        <v>3005.9</v>
      </c>
      <c r="L53" s="12">
        <f t="shared" si="8"/>
        <v>2754.35</v>
      </c>
      <c r="M53" s="14">
        <f t="shared" si="8"/>
        <v>2008.9</v>
      </c>
      <c r="N53" s="14">
        <f t="shared" si="8"/>
        <v>1727.25</v>
      </c>
      <c r="O53" s="14">
        <f t="shared" si="8"/>
        <v>1501</v>
      </c>
      <c r="P53" s="14">
        <f t="shared" si="8"/>
        <v>1591.1</v>
      </c>
      <c r="Q53" s="14">
        <f t="shared" si="8"/>
        <v>1581.1</v>
      </c>
      <c r="R53" s="14">
        <f t="shared" si="8"/>
        <v>1299.45</v>
      </c>
      <c r="S53" s="14">
        <f t="shared" si="8"/>
        <v>1034.8499999999999</v>
      </c>
      <c r="T53" s="14">
        <f t="shared" si="8"/>
        <v>825.1</v>
      </c>
      <c r="U53" s="14">
        <f t="shared" si="8"/>
        <v>811.55</v>
      </c>
      <c r="V53" s="14">
        <f t="shared" si="8"/>
        <v>548</v>
      </c>
      <c r="W53" s="14">
        <f t="shared" si="8"/>
        <v>287.5</v>
      </c>
      <c r="X53" s="14">
        <f t="shared" si="8"/>
        <v>37.5</v>
      </c>
    </row>
    <row r="54" spans="1:29" x14ac:dyDescent="0.25">
      <c r="A54" s="27" t="s">
        <v>33</v>
      </c>
      <c r="B54" s="27"/>
      <c r="C54" s="27"/>
      <c r="D54" s="27"/>
      <c r="E54" s="27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>
        <v>8192</v>
      </c>
      <c r="Q54" s="16"/>
      <c r="R54" s="16"/>
      <c r="S54" s="16"/>
      <c r="T54" s="16"/>
      <c r="U54" s="16"/>
      <c r="V54" s="16"/>
      <c r="W54" s="16"/>
      <c r="X54" s="16"/>
    </row>
    <row r="55" spans="1:29" x14ac:dyDescent="0.25">
      <c r="A55" s="27" t="s">
        <v>36</v>
      </c>
      <c r="B55" s="27"/>
      <c r="C55" s="27"/>
      <c r="D55" s="27"/>
      <c r="E55" s="27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5"/>
      <c r="V55" s="16"/>
      <c r="W55" s="16"/>
      <c r="X55" s="16">
        <f>Q53+R53+S53+T53+U53+V53+W53+X53</f>
        <v>6425.05</v>
      </c>
    </row>
    <row r="56" spans="1:29" ht="30.75" customHeight="1" x14ac:dyDescent="0.25">
      <c r="A56" s="27" t="s">
        <v>37</v>
      </c>
      <c r="B56" s="27"/>
      <c r="C56" s="27"/>
      <c r="D56" s="27"/>
      <c r="E56" s="27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5"/>
      <c r="V56" s="16"/>
      <c r="W56" s="16"/>
      <c r="X56" s="16">
        <f>X55-P54</f>
        <v>-1766.9499999999998</v>
      </c>
    </row>
    <row r="59" spans="1:29" hidden="1" x14ac:dyDescent="0.25">
      <c r="A59" s="27" t="s">
        <v>17</v>
      </c>
      <c r="B59" s="27"/>
      <c r="C59" s="27"/>
      <c r="D59" s="27"/>
      <c r="E59" s="27"/>
      <c r="F59" s="27"/>
      <c r="G59" s="27"/>
      <c r="H59" s="27"/>
      <c r="I59" s="27"/>
      <c r="J59" s="13">
        <f>SUM(J39:J51)</f>
        <v>0</v>
      </c>
      <c r="K59" s="13">
        <f t="shared" ref="K59:X59" si="9">SUM(K39:K51)</f>
        <v>0</v>
      </c>
      <c r="L59" s="13">
        <f t="shared" si="9"/>
        <v>114</v>
      </c>
      <c r="M59" s="14">
        <f t="shared" si="9"/>
        <v>609</v>
      </c>
      <c r="N59" s="14">
        <f t="shared" si="9"/>
        <v>1152</v>
      </c>
      <c r="O59" s="14">
        <f t="shared" si="9"/>
        <v>1691.68</v>
      </c>
      <c r="P59" s="14">
        <f t="shared" si="9"/>
        <v>1831.08</v>
      </c>
      <c r="Q59" s="14">
        <f t="shared" si="9"/>
        <v>1891.24</v>
      </c>
      <c r="R59" s="14">
        <f t="shared" si="9"/>
        <v>1864.3600000000001</v>
      </c>
      <c r="S59" s="14">
        <f t="shared" si="9"/>
        <v>1848.96</v>
      </c>
      <c r="T59" s="14">
        <f t="shared" si="9"/>
        <v>1860.3600000000001</v>
      </c>
      <c r="U59" s="14">
        <f t="shared" si="9"/>
        <v>1849.56</v>
      </c>
      <c r="V59" s="14">
        <f t="shared" si="9"/>
        <v>1846.56</v>
      </c>
      <c r="W59" s="14">
        <f t="shared" si="9"/>
        <v>1848</v>
      </c>
      <c r="X59" s="14">
        <f t="shared" si="9"/>
        <v>1848</v>
      </c>
    </row>
    <row r="60" spans="1:29" hidden="1" x14ac:dyDescent="0.25">
      <c r="A60" s="27" t="s">
        <v>30</v>
      </c>
      <c r="B60" s="27"/>
      <c r="C60" s="27"/>
      <c r="D60" s="27"/>
      <c r="E60" s="27"/>
      <c r="F60" s="27"/>
      <c r="G60" s="27"/>
      <c r="H60" s="27"/>
      <c r="I60" s="27"/>
      <c r="J60" s="2"/>
      <c r="K60" s="2"/>
      <c r="L60" s="2"/>
      <c r="M60" s="2"/>
      <c r="N60" s="2"/>
      <c r="O60" s="16">
        <v>6492</v>
      </c>
      <c r="P60" s="2"/>
      <c r="Q60" s="2"/>
      <c r="R60" s="2"/>
      <c r="S60" s="2"/>
      <c r="T60" s="2"/>
      <c r="U60" s="2"/>
      <c r="V60" s="2"/>
      <c r="W60" s="2"/>
      <c r="X60" s="2"/>
    </row>
    <row r="61" spans="1:29" hidden="1" x14ac:dyDescent="0.25">
      <c r="A61" s="27" t="s">
        <v>31</v>
      </c>
      <c r="B61" s="27"/>
      <c r="C61" s="27"/>
      <c r="D61" s="27"/>
      <c r="E61" s="27"/>
      <c r="F61" s="27"/>
      <c r="G61" s="27"/>
      <c r="H61" s="27"/>
      <c r="I61" s="27"/>
      <c r="J61" s="2"/>
      <c r="K61" s="2"/>
      <c r="L61" s="2"/>
      <c r="M61" s="2"/>
      <c r="N61" s="2"/>
      <c r="O61" s="2"/>
      <c r="P61" s="2"/>
      <c r="Q61" s="2"/>
      <c r="R61" s="15">
        <v>3</v>
      </c>
      <c r="S61" s="2"/>
      <c r="T61" s="2"/>
      <c r="U61" s="2"/>
      <c r="V61" s="2"/>
      <c r="W61" s="2"/>
      <c r="X61" s="2"/>
    </row>
    <row r="62" spans="1:29" hidden="1" x14ac:dyDescent="0.25"/>
    <row r="64" spans="1:29" x14ac:dyDescent="0.25">
      <c r="A64" s="27" t="s">
        <v>34</v>
      </c>
      <c r="B64" s="27"/>
      <c r="C64" s="27"/>
      <c r="D64" s="27"/>
      <c r="E64" s="27"/>
      <c r="F64" s="12">
        <f t="shared" ref="F64:L64" si="10">SUM(F15:F45)</f>
        <v>0</v>
      </c>
      <c r="G64" s="12">
        <f t="shared" si="10"/>
        <v>0</v>
      </c>
      <c r="H64" s="12">
        <f t="shared" si="10"/>
        <v>0</v>
      </c>
      <c r="I64" s="12">
        <f t="shared" si="10"/>
        <v>0</v>
      </c>
      <c r="J64" s="12">
        <f t="shared" si="10"/>
        <v>0</v>
      </c>
      <c r="K64" s="12">
        <f t="shared" si="10"/>
        <v>0</v>
      </c>
      <c r="L64" s="12">
        <f t="shared" si="10"/>
        <v>848</v>
      </c>
      <c r="M64" s="14"/>
      <c r="N64" s="14"/>
      <c r="O64" s="14"/>
      <c r="P64" s="14"/>
      <c r="Q64" s="14"/>
      <c r="R64" s="14"/>
      <c r="S64" s="14"/>
      <c r="T64" s="14"/>
      <c r="U64" s="14"/>
      <c r="V64" s="14">
        <f>V30</f>
        <v>250</v>
      </c>
      <c r="W64" s="14">
        <f>W30+W31</f>
        <v>500</v>
      </c>
      <c r="X64" s="14">
        <f>X30+X31+X32</f>
        <v>750</v>
      </c>
    </row>
    <row r="65" spans="1:27" x14ac:dyDescent="0.25">
      <c r="A65" s="27" t="s">
        <v>35</v>
      </c>
      <c r="B65" s="27"/>
      <c r="C65" s="27"/>
      <c r="D65" s="27"/>
      <c r="E65" s="27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5"/>
      <c r="V65" s="16"/>
      <c r="W65" s="16"/>
      <c r="X65" s="16">
        <f>V64+W64+X64</f>
        <v>1500</v>
      </c>
    </row>
    <row r="67" spans="1:27" x14ac:dyDescent="0.25">
      <c r="A67" s="37" t="s">
        <v>38</v>
      </c>
      <c r="B67" s="37"/>
      <c r="C67" s="37"/>
      <c r="D67" s="37"/>
      <c r="E67" s="37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>
        <f>X65</f>
        <v>1500</v>
      </c>
    </row>
    <row r="70" spans="1:27" x14ac:dyDescent="0.25">
      <c r="A70" s="27" t="s">
        <v>39</v>
      </c>
      <c r="B70" s="27"/>
      <c r="C70" s="27"/>
      <c r="D70" s="27"/>
      <c r="E70" s="27"/>
      <c r="F70" s="12">
        <f t="shared" ref="F70:L70" si="11">SUM(F21:F51)</f>
        <v>0</v>
      </c>
      <c r="G70" s="12">
        <f t="shared" si="11"/>
        <v>0</v>
      </c>
      <c r="H70" s="12">
        <f t="shared" si="11"/>
        <v>0</v>
      </c>
      <c r="I70" s="12">
        <f t="shared" si="11"/>
        <v>0</v>
      </c>
      <c r="J70" s="12">
        <f t="shared" si="11"/>
        <v>0</v>
      </c>
      <c r="K70" s="12">
        <f t="shared" si="11"/>
        <v>0</v>
      </c>
      <c r="L70" s="12">
        <f t="shared" si="11"/>
        <v>114</v>
      </c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>
        <f>Y33</f>
        <v>250</v>
      </c>
      <c r="Z70" s="14">
        <f>Z33+Z34</f>
        <v>500</v>
      </c>
      <c r="AA70" s="14">
        <f>AA33+AA34+AA35</f>
        <v>750</v>
      </c>
    </row>
    <row r="71" spans="1:27" x14ac:dyDescent="0.25">
      <c r="A71" s="27" t="s">
        <v>40</v>
      </c>
      <c r="B71" s="27"/>
      <c r="C71" s="27"/>
      <c r="D71" s="27"/>
      <c r="E71" s="27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5"/>
      <c r="V71" s="16"/>
      <c r="W71" s="16"/>
      <c r="X71" s="16"/>
      <c r="Y71" s="2"/>
      <c r="Z71" s="2"/>
      <c r="AA71" s="2">
        <f>Y70+Z70+AA70</f>
        <v>1500</v>
      </c>
    </row>
    <row r="74" spans="1:27" x14ac:dyDescent="0.25">
      <c r="A74" s="27" t="s">
        <v>41</v>
      </c>
      <c r="B74" s="27"/>
      <c r="C74" s="27"/>
      <c r="D74" s="27"/>
      <c r="E74" s="27"/>
      <c r="F74" s="12">
        <f t="shared" ref="F74:L74" si="12">SUM(F25:F55)</f>
        <v>730</v>
      </c>
      <c r="G74" s="12">
        <f t="shared" si="12"/>
        <v>1630</v>
      </c>
      <c r="H74" s="12">
        <f t="shared" si="12"/>
        <v>2018</v>
      </c>
      <c r="I74" s="12">
        <f t="shared" si="12"/>
        <v>2323.5</v>
      </c>
      <c r="J74" s="12">
        <f t="shared" si="12"/>
        <v>2619.5</v>
      </c>
      <c r="K74" s="12">
        <f t="shared" si="12"/>
        <v>3005.9</v>
      </c>
      <c r="L74" s="12">
        <f t="shared" si="12"/>
        <v>2868.35</v>
      </c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4">
        <f>X67+AA71</f>
        <v>3000</v>
      </c>
    </row>
  </sheetData>
  <mergeCells count="19">
    <mergeCell ref="A74:E74"/>
    <mergeCell ref="A61:I61"/>
    <mergeCell ref="A64:E64"/>
    <mergeCell ref="A65:E65"/>
    <mergeCell ref="A67:E67"/>
    <mergeCell ref="A70:E70"/>
    <mergeCell ref="A71:E71"/>
    <mergeCell ref="A60:I60"/>
    <mergeCell ref="C1:E1"/>
    <mergeCell ref="F2:L2"/>
    <mergeCell ref="M2:X2"/>
    <mergeCell ref="Y2:AC2"/>
    <mergeCell ref="A4:A27"/>
    <mergeCell ref="A39:A51"/>
    <mergeCell ref="A53:E53"/>
    <mergeCell ref="A54:E54"/>
    <mergeCell ref="A55:E55"/>
    <mergeCell ref="A56:E56"/>
    <mergeCell ref="A59:I59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74"/>
  <sheetViews>
    <sheetView topLeftCell="A51" workbookViewId="0">
      <selection activeCell="M91" sqref="M91"/>
    </sheetView>
  </sheetViews>
  <sheetFormatPr defaultRowHeight="15" x14ac:dyDescent="0.25"/>
  <cols>
    <col min="1" max="1" width="11.140625" customWidth="1"/>
    <col min="2" max="2" width="12.7109375" bestFit="1" customWidth="1"/>
    <col min="3" max="3" width="11" customWidth="1"/>
    <col min="6" max="8" width="0" hidden="1" customWidth="1"/>
    <col min="9" max="9" width="10.7109375" hidden="1" customWidth="1"/>
    <col min="10" max="10" width="0" hidden="1" customWidth="1"/>
    <col min="11" max="11" width="11" hidden="1" customWidth="1"/>
    <col min="12" max="12" width="13.42578125" hidden="1" customWidth="1"/>
    <col min="13" max="13" width="12.140625" customWidth="1"/>
    <col min="24" max="24" width="10.85546875" customWidth="1"/>
    <col min="28" max="36" width="0" hidden="1" customWidth="1"/>
  </cols>
  <sheetData>
    <row r="1" spans="1:36" x14ac:dyDescent="0.25">
      <c r="C1" s="25"/>
      <c r="D1" s="25"/>
      <c r="E1" s="25"/>
    </row>
    <row r="2" spans="1:36" x14ac:dyDescent="0.25">
      <c r="C2" s="1"/>
      <c r="D2" s="1">
        <v>0.95</v>
      </c>
      <c r="E2" s="1">
        <v>0.05</v>
      </c>
      <c r="F2" s="26">
        <v>2018</v>
      </c>
      <c r="G2" s="26"/>
      <c r="H2" s="26"/>
      <c r="I2" s="26"/>
      <c r="J2" s="26"/>
      <c r="K2" s="26"/>
      <c r="L2" s="26"/>
      <c r="M2" s="25">
        <v>2019</v>
      </c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8">
        <v>2020</v>
      </c>
      <c r="Z2" s="29"/>
      <c r="AA2" s="29"/>
      <c r="AB2" s="29"/>
      <c r="AC2" s="30"/>
    </row>
    <row r="3" spans="1:36" x14ac:dyDescent="0.25">
      <c r="B3" s="2"/>
      <c r="C3" s="2">
        <v>2018</v>
      </c>
      <c r="D3" s="2" t="s">
        <v>0</v>
      </c>
      <c r="E3" s="2" t="s">
        <v>1</v>
      </c>
      <c r="F3" s="3" t="s">
        <v>2</v>
      </c>
      <c r="G3" s="3" t="s">
        <v>3</v>
      </c>
      <c r="H3" s="3" t="s">
        <v>4</v>
      </c>
      <c r="I3" s="3" t="s">
        <v>5</v>
      </c>
      <c r="J3" s="3" t="s">
        <v>6</v>
      </c>
      <c r="K3" s="3" t="s">
        <v>7</v>
      </c>
      <c r="L3" s="3" t="s">
        <v>8</v>
      </c>
      <c r="M3" s="4" t="s">
        <v>9</v>
      </c>
      <c r="N3" s="4" t="s">
        <v>10</v>
      </c>
      <c r="O3" s="4" t="s">
        <v>11</v>
      </c>
      <c r="P3" s="4" t="s">
        <v>12</v>
      </c>
      <c r="Q3" s="4" t="s">
        <v>13</v>
      </c>
      <c r="R3" s="4" t="s">
        <v>2</v>
      </c>
      <c r="S3" s="4" t="s">
        <v>3</v>
      </c>
      <c r="T3" s="4" t="s">
        <v>4</v>
      </c>
      <c r="U3" s="4" t="s">
        <v>5</v>
      </c>
      <c r="V3" s="4" t="s">
        <v>6</v>
      </c>
      <c r="W3" s="4" t="s">
        <v>7</v>
      </c>
      <c r="X3" s="4" t="s">
        <v>8</v>
      </c>
      <c r="Y3" s="4" t="s">
        <v>9</v>
      </c>
      <c r="Z3" s="4" t="s">
        <v>10</v>
      </c>
      <c r="AA3" s="4" t="s">
        <v>11</v>
      </c>
      <c r="AB3" s="4" t="s">
        <v>12</v>
      </c>
      <c r="AC3" s="4" t="s">
        <v>13</v>
      </c>
      <c r="AD3" s="4" t="s">
        <v>2</v>
      </c>
      <c r="AE3" s="4" t="s">
        <v>3</v>
      </c>
      <c r="AF3" s="4" t="s">
        <v>4</v>
      </c>
      <c r="AG3" s="4" t="s">
        <v>5</v>
      </c>
      <c r="AH3" s="4" t="s">
        <v>6</v>
      </c>
      <c r="AI3" s="4" t="s">
        <v>7</v>
      </c>
      <c r="AJ3" s="4" t="s">
        <v>8</v>
      </c>
    </row>
    <row r="4" spans="1:36" x14ac:dyDescent="0.25">
      <c r="A4" s="31" t="s">
        <v>14</v>
      </c>
      <c r="B4" s="5" t="s">
        <v>9</v>
      </c>
      <c r="C4" s="6">
        <v>1000</v>
      </c>
      <c r="D4" s="6">
        <f t="shared" ref="D4:D17" si="0">C4*$D$2</f>
        <v>950</v>
      </c>
      <c r="E4" s="6">
        <f t="shared" ref="E4:E17" si="1">C4*$E$2</f>
        <v>50</v>
      </c>
      <c r="F4" s="7"/>
      <c r="G4" s="7"/>
      <c r="H4" s="7"/>
      <c r="I4" s="7"/>
      <c r="J4" s="7"/>
      <c r="K4" s="7"/>
      <c r="L4" s="7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2"/>
      <c r="Z4" s="2"/>
      <c r="AA4" s="2"/>
      <c r="AB4" s="2"/>
      <c r="AC4" s="2"/>
    </row>
    <row r="5" spans="1:36" x14ac:dyDescent="0.25">
      <c r="A5" s="32"/>
      <c r="B5" s="5" t="s">
        <v>10</v>
      </c>
      <c r="C5" s="6">
        <v>900</v>
      </c>
      <c r="D5" s="6">
        <f t="shared" si="0"/>
        <v>855</v>
      </c>
      <c r="E5" s="6">
        <f t="shared" si="1"/>
        <v>45</v>
      </c>
      <c r="F5" s="7"/>
      <c r="G5" s="7"/>
      <c r="H5" s="7"/>
      <c r="I5" s="7"/>
      <c r="J5" s="7"/>
      <c r="K5" s="7"/>
      <c r="L5" s="7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2"/>
      <c r="Z5" s="2"/>
      <c r="AA5" s="2"/>
      <c r="AB5" s="2"/>
      <c r="AC5" s="2"/>
    </row>
    <row r="6" spans="1:36" x14ac:dyDescent="0.25">
      <c r="A6" s="32"/>
      <c r="B6" s="5" t="s">
        <v>11</v>
      </c>
      <c r="C6" s="6">
        <v>800</v>
      </c>
      <c r="D6" s="6">
        <f t="shared" si="0"/>
        <v>760</v>
      </c>
      <c r="E6" s="6">
        <f t="shared" si="1"/>
        <v>40</v>
      </c>
      <c r="F6" s="7"/>
      <c r="G6" s="7"/>
      <c r="H6" s="7"/>
      <c r="I6" s="7"/>
      <c r="J6" s="7"/>
      <c r="K6" s="7"/>
      <c r="L6" s="7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2"/>
      <c r="Z6" s="2"/>
      <c r="AA6" s="2"/>
      <c r="AB6" s="2"/>
      <c r="AC6" s="2"/>
    </row>
    <row r="7" spans="1:36" x14ac:dyDescent="0.25">
      <c r="A7" s="32"/>
      <c r="B7" s="5" t="s">
        <v>12</v>
      </c>
      <c r="C7" s="6">
        <v>1056</v>
      </c>
      <c r="D7" s="6">
        <f t="shared" si="0"/>
        <v>1003.1999999999999</v>
      </c>
      <c r="E7" s="6">
        <f t="shared" si="1"/>
        <v>52.800000000000004</v>
      </c>
      <c r="F7" s="7"/>
      <c r="G7" s="7"/>
      <c r="H7" s="7"/>
      <c r="I7" s="7"/>
      <c r="J7" s="7"/>
      <c r="K7" s="7"/>
      <c r="L7" s="7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2"/>
      <c r="Z7" s="2"/>
      <c r="AA7" s="2"/>
      <c r="AB7" s="2"/>
      <c r="AC7" s="2"/>
    </row>
    <row r="8" spans="1:36" x14ac:dyDescent="0.25">
      <c r="A8" s="32"/>
      <c r="B8" s="5" t="s">
        <v>13</v>
      </c>
      <c r="C8" s="6">
        <v>1020</v>
      </c>
      <c r="D8" s="6">
        <f t="shared" si="0"/>
        <v>969</v>
      </c>
      <c r="E8" s="6">
        <f t="shared" si="1"/>
        <v>51</v>
      </c>
      <c r="F8" s="7"/>
      <c r="G8" s="7"/>
      <c r="H8" s="7"/>
      <c r="I8" s="7"/>
      <c r="J8" s="7"/>
      <c r="K8" s="7"/>
      <c r="L8" s="7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2"/>
      <c r="Z8" s="2"/>
      <c r="AA8" s="2"/>
      <c r="AB8" s="2"/>
      <c r="AC8" s="2"/>
    </row>
    <row r="9" spans="1:36" x14ac:dyDescent="0.25">
      <c r="A9" s="32"/>
      <c r="B9" s="5" t="s">
        <v>2</v>
      </c>
      <c r="C9" s="6">
        <v>730</v>
      </c>
      <c r="D9" s="6">
        <f t="shared" si="0"/>
        <v>693.5</v>
      </c>
      <c r="E9" s="6">
        <f t="shared" si="1"/>
        <v>36.5</v>
      </c>
      <c r="F9" s="7">
        <f>C9</f>
        <v>730</v>
      </c>
      <c r="G9" s="7">
        <f>C9</f>
        <v>730</v>
      </c>
      <c r="H9" s="7">
        <f>C9</f>
        <v>730</v>
      </c>
      <c r="I9" s="7">
        <f>E9</f>
        <v>36.5</v>
      </c>
      <c r="J9" s="7">
        <f>E9</f>
        <v>36.5</v>
      </c>
      <c r="K9" s="7">
        <f>E9</f>
        <v>36.5</v>
      </c>
      <c r="L9" s="7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2"/>
      <c r="Z9" s="2"/>
      <c r="AA9" s="2"/>
      <c r="AB9" s="2"/>
      <c r="AC9" s="2"/>
    </row>
    <row r="10" spans="1:36" x14ac:dyDescent="0.25">
      <c r="A10" s="32"/>
      <c r="B10" s="5" t="s">
        <v>3</v>
      </c>
      <c r="C10" s="6">
        <v>900</v>
      </c>
      <c r="D10" s="6">
        <f t="shared" si="0"/>
        <v>855</v>
      </c>
      <c r="E10" s="6">
        <f t="shared" si="1"/>
        <v>45</v>
      </c>
      <c r="F10" s="7"/>
      <c r="G10" s="7">
        <f>C10</f>
        <v>900</v>
      </c>
      <c r="H10" s="7">
        <f>C10</f>
        <v>900</v>
      </c>
      <c r="I10" s="7">
        <f>C10</f>
        <v>900</v>
      </c>
      <c r="J10" s="7">
        <f>E10</f>
        <v>45</v>
      </c>
      <c r="K10" s="7">
        <f>E10</f>
        <v>45</v>
      </c>
      <c r="L10" s="7">
        <f>E10</f>
        <v>45</v>
      </c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2"/>
      <c r="Z10" s="2"/>
      <c r="AA10" s="2"/>
      <c r="AB10" s="2"/>
      <c r="AC10" s="2"/>
    </row>
    <row r="11" spans="1:36" x14ac:dyDescent="0.25">
      <c r="A11" s="32"/>
      <c r="B11" s="5" t="s">
        <v>4</v>
      </c>
      <c r="C11" s="6">
        <v>388</v>
      </c>
      <c r="D11" s="6">
        <f t="shared" si="0"/>
        <v>368.59999999999997</v>
      </c>
      <c r="E11" s="6">
        <f t="shared" si="1"/>
        <v>19.400000000000002</v>
      </c>
      <c r="F11" s="7"/>
      <c r="G11" s="7"/>
      <c r="H11" s="7">
        <f>C11</f>
        <v>388</v>
      </c>
      <c r="I11" s="7">
        <f>C11</f>
        <v>388</v>
      </c>
      <c r="J11" s="7">
        <f>C11</f>
        <v>388</v>
      </c>
      <c r="K11" s="7">
        <f>E11</f>
        <v>19.400000000000002</v>
      </c>
      <c r="L11" s="7">
        <f>E11</f>
        <v>19.400000000000002</v>
      </c>
      <c r="M11" s="8">
        <f>E11</f>
        <v>19.400000000000002</v>
      </c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2"/>
      <c r="Z11" s="2"/>
      <c r="AA11" s="2"/>
      <c r="AB11" s="2"/>
      <c r="AC11" s="2"/>
    </row>
    <row r="12" spans="1:36" x14ac:dyDescent="0.25">
      <c r="A12" s="32"/>
      <c r="B12" s="5" t="s">
        <v>5</v>
      </c>
      <c r="C12" s="6">
        <v>999</v>
      </c>
      <c r="D12" s="6">
        <f t="shared" si="0"/>
        <v>949.05</v>
      </c>
      <c r="E12" s="6">
        <f t="shared" si="1"/>
        <v>49.95</v>
      </c>
      <c r="F12" s="7"/>
      <c r="G12" s="7"/>
      <c r="H12" s="7"/>
      <c r="I12" s="7">
        <f>C12</f>
        <v>999</v>
      </c>
      <c r="J12" s="7">
        <f>C12</f>
        <v>999</v>
      </c>
      <c r="K12" s="7">
        <f>C12</f>
        <v>999</v>
      </c>
      <c r="L12" s="7">
        <f>E12</f>
        <v>49.95</v>
      </c>
      <c r="M12" s="8">
        <f>E12</f>
        <v>49.95</v>
      </c>
      <c r="N12" s="8">
        <f>E12</f>
        <v>49.95</v>
      </c>
      <c r="O12" s="8"/>
      <c r="P12" s="8"/>
      <c r="Q12" s="8"/>
      <c r="R12" s="8"/>
      <c r="S12" s="8"/>
      <c r="T12" s="8"/>
      <c r="U12" s="8"/>
      <c r="V12" s="8"/>
      <c r="W12" s="8"/>
      <c r="X12" s="8"/>
      <c r="Y12" s="2"/>
      <c r="Z12" s="2"/>
      <c r="AA12" s="2"/>
      <c r="AB12" s="2"/>
      <c r="AC12" s="2"/>
    </row>
    <row r="13" spans="1:36" x14ac:dyDescent="0.25">
      <c r="A13" s="32"/>
      <c r="B13" s="5" t="s">
        <v>6</v>
      </c>
      <c r="C13" s="6">
        <v>1151</v>
      </c>
      <c r="D13" s="6">
        <f t="shared" si="0"/>
        <v>1093.45</v>
      </c>
      <c r="E13" s="6">
        <f t="shared" si="1"/>
        <v>57.550000000000004</v>
      </c>
      <c r="F13" s="7"/>
      <c r="G13" s="7"/>
      <c r="H13" s="7"/>
      <c r="I13" s="7"/>
      <c r="J13" s="7">
        <f>C13</f>
        <v>1151</v>
      </c>
      <c r="K13" s="7">
        <f>C13</f>
        <v>1151</v>
      </c>
      <c r="L13" s="7">
        <f>C13</f>
        <v>1151</v>
      </c>
      <c r="M13" s="8">
        <f>E13</f>
        <v>57.550000000000004</v>
      </c>
      <c r="N13" s="8">
        <f>E13</f>
        <v>57.550000000000004</v>
      </c>
      <c r="O13" s="8">
        <f>E13</f>
        <v>57.550000000000004</v>
      </c>
      <c r="P13" s="8"/>
      <c r="Q13" s="8"/>
      <c r="R13" s="8"/>
      <c r="S13" s="8"/>
      <c r="T13" s="8"/>
      <c r="U13" s="8"/>
      <c r="V13" s="8"/>
      <c r="W13" s="8"/>
      <c r="X13" s="8"/>
      <c r="Y13" s="2"/>
      <c r="Z13" s="2"/>
      <c r="AA13" s="2"/>
      <c r="AB13" s="2"/>
      <c r="AC13" s="2"/>
    </row>
    <row r="14" spans="1:36" x14ac:dyDescent="0.25">
      <c r="A14" s="32"/>
      <c r="B14" s="5" t="s">
        <v>7</v>
      </c>
      <c r="C14" s="6">
        <v>755</v>
      </c>
      <c r="D14" s="6">
        <f t="shared" si="0"/>
        <v>717.25</v>
      </c>
      <c r="E14" s="6">
        <f t="shared" si="1"/>
        <v>37.75</v>
      </c>
      <c r="F14" s="7"/>
      <c r="G14" s="7"/>
      <c r="H14" s="7"/>
      <c r="I14" s="7"/>
      <c r="J14" s="7"/>
      <c r="K14" s="7">
        <f>C14</f>
        <v>755</v>
      </c>
      <c r="L14" s="7">
        <f>C14</f>
        <v>755</v>
      </c>
      <c r="M14" s="8">
        <f>C14</f>
        <v>755</v>
      </c>
      <c r="N14" s="8">
        <f>E14</f>
        <v>37.75</v>
      </c>
      <c r="O14" s="8">
        <f>E14</f>
        <v>37.75</v>
      </c>
      <c r="P14" s="8">
        <f>E14</f>
        <v>37.75</v>
      </c>
      <c r="Q14" s="8"/>
      <c r="R14" s="8"/>
      <c r="S14" s="8"/>
      <c r="T14" s="8"/>
      <c r="U14" s="8"/>
      <c r="V14" s="8"/>
      <c r="W14" s="8"/>
      <c r="X14" s="8"/>
      <c r="Y14" s="2"/>
      <c r="Z14" s="2"/>
      <c r="AA14" s="2"/>
      <c r="AB14" s="2"/>
      <c r="AC14" s="2"/>
    </row>
    <row r="15" spans="1:36" x14ac:dyDescent="0.25">
      <c r="A15" s="32"/>
      <c r="B15" s="5" t="s">
        <v>8</v>
      </c>
      <c r="C15" s="6">
        <v>734</v>
      </c>
      <c r="D15" s="6">
        <f t="shared" si="0"/>
        <v>697.3</v>
      </c>
      <c r="E15" s="6">
        <f t="shared" si="1"/>
        <v>36.700000000000003</v>
      </c>
      <c r="F15" s="7"/>
      <c r="G15" s="7"/>
      <c r="H15" s="7"/>
      <c r="I15" s="7"/>
      <c r="J15" s="7"/>
      <c r="K15" s="7"/>
      <c r="L15" s="7">
        <f>C15</f>
        <v>734</v>
      </c>
      <c r="M15" s="8">
        <f>C15</f>
        <v>734</v>
      </c>
      <c r="N15" s="8">
        <f>C15</f>
        <v>734</v>
      </c>
      <c r="O15" s="8">
        <f>E15</f>
        <v>36.700000000000003</v>
      </c>
      <c r="P15" s="8">
        <f>E15</f>
        <v>36.700000000000003</v>
      </c>
      <c r="Q15" s="8">
        <f>E15</f>
        <v>36.700000000000003</v>
      </c>
      <c r="R15" s="8"/>
      <c r="S15" s="8"/>
      <c r="T15" s="8"/>
      <c r="U15" s="8"/>
      <c r="V15" s="8"/>
      <c r="W15" s="8"/>
      <c r="X15" s="8"/>
      <c r="Y15" s="2"/>
      <c r="Z15" s="2"/>
      <c r="AA15" s="2"/>
      <c r="AB15" s="2"/>
      <c r="AC15" s="2"/>
    </row>
    <row r="16" spans="1:36" x14ac:dyDescent="0.25">
      <c r="A16" s="32"/>
      <c r="B16" s="5" t="s">
        <v>9</v>
      </c>
      <c r="C16" s="6">
        <v>393</v>
      </c>
      <c r="D16" s="6">
        <f t="shared" si="0"/>
        <v>373.34999999999997</v>
      </c>
      <c r="E16" s="6">
        <f t="shared" si="1"/>
        <v>19.650000000000002</v>
      </c>
      <c r="F16" s="7"/>
      <c r="G16" s="7"/>
      <c r="H16" s="7"/>
      <c r="I16" s="7"/>
      <c r="J16" s="7"/>
      <c r="K16" s="7"/>
      <c r="L16" s="7"/>
      <c r="M16" s="8">
        <f>C16</f>
        <v>393</v>
      </c>
      <c r="N16" s="8">
        <f>C16</f>
        <v>393</v>
      </c>
      <c r="O16" s="8">
        <f>C16</f>
        <v>393</v>
      </c>
      <c r="P16" s="8">
        <f>E16</f>
        <v>19.650000000000002</v>
      </c>
      <c r="Q16" s="8">
        <f>E16</f>
        <v>19.650000000000002</v>
      </c>
      <c r="R16" s="8">
        <f>E16</f>
        <v>19.650000000000002</v>
      </c>
      <c r="S16" s="8"/>
      <c r="T16" s="8"/>
      <c r="U16" s="8"/>
      <c r="V16" s="8"/>
      <c r="W16" s="8"/>
      <c r="X16" s="8"/>
      <c r="Y16" s="2"/>
      <c r="Z16" s="2"/>
      <c r="AA16" s="2"/>
      <c r="AB16" s="2"/>
      <c r="AC16" s="2"/>
    </row>
    <row r="17" spans="1:29" x14ac:dyDescent="0.25">
      <c r="A17" s="32"/>
      <c r="B17" s="5" t="s">
        <v>10</v>
      </c>
      <c r="C17" s="6">
        <v>455</v>
      </c>
      <c r="D17" s="6">
        <f t="shared" si="0"/>
        <v>432.25</v>
      </c>
      <c r="E17" s="6">
        <f t="shared" si="1"/>
        <v>22.75</v>
      </c>
      <c r="F17" s="7"/>
      <c r="G17" s="7"/>
      <c r="H17" s="7"/>
      <c r="I17" s="7"/>
      <c r="J17" s="7"/>
      <c r="K17" s="7"/>
      <c r="L17" s="7"/>
      <c r="M17" s="8"/>
      <c r="N17" s="8">
        <f>C17</f>
        <v>455</v>
      </c>
      <c r="O17" s="8">
        <f>C17</f>
        <v>455</v>
      </c>
      <c r="P17" s="8">
        <f>C17</f>
        <v>455</v>
      </c>
      <c r="Q17" s="8">
        <f>E17</f>
        <v>22.75</v>
      </c>
      <c r="R17" s="8">
        <f>E17</f>
        <v>22.75</v>
      </c>
      <c r="S17" s="8">
        <f>E17</f>
        <v>22.75</v>
      </c>
      <c r="T17" s="8"/>
      <c r="U17" s="8"/>
      <c r="V17" s="8"/>
      <c r="W17" s="8"/>
      <c r="X17" s="8"/>
      <c r="Y17" s="2"/>
      <c r="Z17" s="2"/>
      <c r="AA17" s="2"/>
      <c r="AB17" s="2"/>
      <c r="AC17" s="2"/>
    </row>
    <row r="18" spans="1:29" x14ac:dyDescent="0.25">
      <c r="A18" s="32"/>
      <c r="B18" s="5" t="s">
        <v>20</v>
      </c>
      <c r="C18" s="6">
        <v>521</v>
      </c>
      <c r="D18" s="6">
        <f>C18*$D$2</f>
        <v>494.95</v>
      </c>
      <c r="E18" s="6">
        <f>C18*$E$2</f>
        <v>26.05</v>
      </c>
      <c r="F18" s="7"/>
      <c r="G18" s="7"/>
      <c r="H18" s="7"/>
      <c r="I18" s="7"/>
      <c r="J18" s="7"/>
      <c r="K18" s="7"/>
      <c r="L18" s="7"/>
      <c r="M18" s="8"/>
      <c r="N18" s="8"/>
      <c r="O18" s="8">
        <f>C18</f>
        <v>521</v>
      </c>
      <c r="P18" s="8">
        <f>C18</f>
        <v>521</v>
      </c>
      <c r="Q18" s="8">
        <f>C18</f>
        <v>521</v>
      </c>
      <c r="R18" s="8">
        <f>E18</f>
        <v>26.05</v>
      </c>
      <c r="S18" s="8">
        <f>E18</f>
        <v>26.05</v>
      </c>
      <c r="T18" s="8">
        <f>E18</f>
        <v>26.05</v>
      </c>
      <c r="U18" s="8"/>
      <c r="V18" s="8"/>
      <c r="W18" s="8"/>
      <c r="X18" s="8"/>
      <c r="Y18" s="2"/>
      <c r="Z18" s="2"/>
      <c r="AA18" s="2"/>
      <c r="AB18" s="2"/>
      <c r="AC18" s="2"/>
    </row>
    <row r="19" spans="1:29" x14ac:dyDescent="0.25">
      <c r="A19" s="32"/>
      <c r="B19" s="5" t="s">
        <v>21</v>
      </c>
      <c r="C19" s="6">
        <v>521</v>
      </c>
      <c r="D19" s="6">
        <f>C19*$D$2</f>
        <v>494.95</v>
      </c>
      <c r="E19" s="6">
        <f>C19*$E$2</f>
        <v>26.05</v>
      </c>
      <c r="F19" s="7"/>
      <c r="G19" s="7"/>
      <c r="H19" s="7"/>
      <c r="I19" s="7"/>
      <c r="J19" s="7"/>
      <c r="K19" s="7"/>
      <c r="L19" s="7"/>
      <c r="M19" s="8"/>
      <c r="N19" s="8"/>
      <c r="O19" s="8"/>
      <c r="P19" s="8">
        <f>C19</f>
        <v>521</v>
      </c>
      <c r="Q19" s="8">
        <f>C19</f>
        <v>521</v>
      </c>
      <c r="R19" s="8">
        <f>C19</f>
        <v>521</v>
      </c>
      <c r="S19" s="8">
        <f>E19</f>
        <v>26.05</v>
      </c>
      <c r="T19" s="8">
        <f>E19</f>
        <v>26.05</v>
      </c>
      <c r="U19" s="8">
        <f>E19</f>
        <v>26.05</v>
      </c>
      <c r="V19" s="8"/>
      <c r="W19" s="8"/>
      <c r="X19" s="8"/>
      <c r="Y19" s="2"/>
      <c r="Z19" s="2"/>
      <c r="AA19" s="2"/>
      <c r="AB19" s="2"/>
      <c r="AC19" s="2"/>
    </row>
    <row r="20" spans="1:29" x14ac:dyDescent="0.25">
      <c r="A20" s="32"/>
      <c r="B20" s="5" t="s">
        <v>22</v>
      </c>
      <c r="C20" s="6">
        <v>460</v>
      </c>
      <c r="D20" s="6">
        <f t="shared" ref="D20:D27" si="2">C20*$D$2</f>
        <v>437</v>
      </c>
      <c r="E20" s="6">
        <f t="shared" ref="E20:E27" si="3">C20*$E$2</f>
        <v>23</v>
      </c>
      <c r="F20" s="7"/>
      <c r="G20" s="7"/>
      <c r="H20" s="7"/>
      <c r="I20" s="7"/>
      <c r="J20" s="7"/>
      <c r="K20" s="7"/>
      <c r="L20" s="7"/>
      <c r="M20" s="8"/>
      <c r="N20" s="8"/>
      <c r="O20" s="8"/>
      <c r="P20" s="8"/>
      <c r="Q20" s="8">
        <f>C20</f>
        <v>460</v>
      </c>
      <c r="R20" s="8">
        <f>C20</f>
        <v>460</v>
      </c>
      <c r="S20" s="8">
        <f>C20</f>
        <v>460</v>
      </c>
      <c r="T20" s="8">
        <f>E20</f>
        <v>23</v>
      </c>
      <c r="U20" s="8">
        <f>E20</f>
        <v>23</v>
      </c>
      <c r="V20" s="8">
        <f>E20</f>
        <v>23</v>
      </c>
      <c r="W20" s="8"/>
      <c r="X20" s="8"/>
      <c r="Y20" s="2"/>
      <c r="Z20" s="2"/>
      <c r="AA20" s="2"/>
      <c r="AB20" s="2"/>
      <c r="AC20" s="2"/>
    </row>
    <row r="21" spans="1:29" x14ac:dyDescent="0.25">
      <c r="A21" s="32"/>
      <c r="B21" s="5" t="s">
        <v>23</v>
      </c>
      <c r="C21" s="6">
        <v>500</v>
      </c>
      <c r="D21" s="6">
        <f t="shared" si="2"/>
        <v>475</v>
      </c>
      <c r="E21" s="6">
        <f t="shared" si="3"/>
        <v>25</v>
      </c>
      <c r="F21" s="7"/>
      <c r="G21" s="7"/>
      <c r="H21" s="7"/>
      <c r="I21" s="7"/>
      <c r="J21" s="7"/>
      <c r="K21" s="7"/>
      <c r="L21" s="7"/>
      <c r="M21" s="8"/>
      <c r="N21" s="8"/>
      <c r="O21" s="8"/>
      <c r="P21" s="8"/>
      <c r="Q21" s="8"/>
      <c r="R21" s="8">
        <f>C21</f>
        <v>500</v>
      </c>
      <c r="S21" s="8">
        <f>C21</f>
        <v>500</v>
      </c>
      <c r="T21" s="8">
        <f>C21</f>
        <v>500</v>
      </c>
      <c r="U21" s="8">
        <f>E21</f>
        <v>25</v>
      </c>
      <c r="V21" s="8">
        <f>E21</f>
        <v>25</v>
      </c>
      <c r="W21" s="8">
        <f>E21</f>
        <v>25</v>
      </c>
      <c r="X21" s="8"/>
      <c r="Y21" s="2"/>
      <c r="Z21" s="2"/>
      <c r="AA21" s="2"/>
      <c r="AB21" s="2"/>
      <c r="AC21" s="2"/>
    </row>
    <row r="22" spans="1:29" x14ac:dyDescent="0.25">
      <c r="A22" s="32"/>
      <c r="B22" s="5" t="s">
        <v>24</v>
      </c>
      <c r="C22" s="6">
        <v>500</v>
      </c>
      <c r="D22" s="6">
        <f t="shared" si="2"/>
        <v>475</v>
      </c>
      <c r="E22" s="6">
        <f t="shared" si="3"/>
        <v>25</v>
      </c>
      <c r="F22" s="7"/>
      <c r="G22" s="7"/>
      <c r="H22" s="7"/>
      <c r="I22" s="7"/>
      <c r="J22" s="7"/>
      <c r="K22" s="7"/>
      <c r="L22" s="7"/>
      <c r="M22" s="8"/>
      <c r="N22" s="8"/>
      <c r="O22" s="8"/>
      <c r="P22" s="8"/>
      <c r="Q22" s="8"/>
      <c r="R22" s="8"/>
      <c r="S22" s="8">
        <f>C22</f>
        <v>500</v>
      </c>
      <c r="T22" s="8">
        <f>C22</f>
        <v>500</v>
      </c>
      <c r="U22" s="8">
        <f>C22</f>
        <v>500</v>
      </c>
      <c r="V22" s="8">
        <f>E22</f>
        <v>25</v>
      </c>
      <c r="W22" s="8">
        <f>E22</f>
        <v>25</v>
      </c>
      <c r="X22" s="8">
        <f>E22</f>
        <v>25</v>
      </c>
      <c r="Y22" s="2"/>
      <c r="Z22" s="2"/>
      <c r="AA22" s="2"/>
      <c r="AB22" s="2"/>
      <c r="AC22" s="2"/>
    </row>
    <row r="23" spans="1:29" x14ac:dyDescent="0.25">
      <c r="A23" s="32"/>
      <c r="B23" s="5" t="s">
        <v>25</v>
      </c>
      <c r="C23" s="6">
        <v>500</v>
      </c>
      <c r="D23" s="6">
        <f t="shared" si="2"/>
        <v>475</v>
      </c>
      <c r="E23" s="6">
        <f t="shared" si="3"/>
        <v>25</v>
      </c>
      <c r="F23" s="7"/>
      <c r="G23" s="7"/>
      <c r="H23" s="7"/>
      <c r="I23" s="7"/>
      <c r="J23" s="7"/>
      <c r="K23" s="7"/>
      <c r="L23" s="7"/>
      <c r="M23" s="8"/>
      <c r="N23" s="8"/>
      <c r="O23" s="8"/>
      <c r="P23" s="8"/>
      <c r="Q23" s="8"/>
      <c r="R23" s="8"/>
      <c r="S23" s="8"/>
      <c r="T23" s="8">
        <f>C23</f>
        <v>500</v>
      </c>
      <c r="U23" s="8">
        <f>C23</f>
        <v>500</v>
      </c>
      <c r="V23" s="8">
        <f>C23</f>
        <v>500</v>
      </c>
      <c r="W23" s="8">
        <f>E23</f>
        <v>25</v>
      </c>
      <c r="X23" s="8">
        <f>E23</f>
        <v>25</v>
      </c>
      <c r="Y23" s="2">
        <f>E23</f>
        <v>25</v>
      </c>
      <c r="Z23" s="2"/>
      <c r="AA23" s="2"/>
      <c r="AB23" s="2"/>
      <c r="AC23" s="2"/>
    </row>
    <row r="24" spans="1:29" x14ac:dyDescent="0.25">
      <c r="A24" s="32"/>
      <c r="B24" s="5" t="s">
        <v>26</v>
      </c>
      <c r="C24" s="6">
        <v>500</v>
      </c>
      <c r="D24" s="6">
        <f t="shared" si="2"/>
        <v>475</v>
      </c>
      <c r="E24" s="6">
        <f t="shared" si="3"/>
        <v>25</v>
      </c>
      <c r="F24" s="7"/>
      <c r="G24" s="7"/>
      <c r="H24" s="7"/>
      <c r="I24" s="7"/>
      <c r="J24" s="7"/>
      <c r="K24" s="7"/>
      <c r="L24" s="7"/>
      <c r="M24" s="8"/>
      <c r="N24" s="8"/>
      <c r="O24" s="8"/>
      <c r="P24" s="8"/>
      <c r="Q24" s="8"/>
      <c r="R24" s="8"/>
      <c r="S24" s="8"/>
      <c r="T24" s="8"/>
      <c r="U24" s="8">
        <f>C24</f>
        <v>500</v>
      </c>
      <c r="V24" s="8">
        <f>C24</f>
        <v>500</v>
      </c>
      <c r="W24" s="8">
        <f>C24</f>
        <v>500</v>
      </c>
      <c r="X24" s="8">
        <f>E24</f>
        <v>25</v>
      </c>
      <c r="Y24" s="2">
        <f>E24</f>
        <v>25</v>
      </c>
      <c r="Z24" s="2">
        <f>E24</f>
        <v>25</v>
      </c>
      <c r="AA24" s="2"/>
      <c r="AB24" s="2"/>
      <c r="AC24" s="2"/>
    </row>
    <row r="25" spans="1:29" x14ac:dyDescent="0.25">
      <c r="A25" s="32"/>
      <c r="B25" s="5" t="s">
        <v>27</v>
      </c>
      <c r="C25" s="6">
        <v>0</v>
      </c>
      <c r="D25" s="6">
        <f t="shared" si="2"/>
        <v>0</v>
      </c>
      <c r="E25" s="6">
        <f t="shared" si="3"/>
        <v>0</v>
      </c>
      <c r="F25" s="7"/>
      <c r="G25" s="7"/>
      <c r="H25" s="7"/>
      <c r="I25" s="7"/>
      <c r="J25" s="7"/>
      <c r="K25" s="7"/>
      <c r="L25" s="7"/>
      <c r="M25" s="8"/>
      <c r="N25" s="8"/>
      <c r="O25" s="8"/>
      <c r="P25" s="8"/>
      <c r="Q25" s="8"/>
      <c r="R25" s="8"/>
      <c r="S25" s="8"/>
      <c r="T25" s="8"/>
      <c r="U25" s="8"/>
      <c r="V25" s="8">
        <f>C25</f>
        <v>0</v>
      </c>
      <c r="W25" s="8">
        <f>C25</f>
        <v>0</v>
      </c>
      <c r="X25" s="8">
        <f>C25</f>
        <v>0</v>
      </c>
      <c r="Y25" s="2">
        <f>E25</f>
        <v>0</v>
      </c>
      <c r="Z25" s="2">
        <f>E25</f>
        <v>0</v>
      </c>
      <c r="AA25" s="2">
        <f>E25</f>
        <v>0</v>
      </c>
      <c r="AB25" s="2"/>
      <c r="AC25" s="2"/>
    </row>
    <row r="26" spans="1:29" x14ac:dyDescent="0.25">
      <c r="A26" s="32"/>
      <c r="B26" s="5" t="s">
        <v>28</v>
      </c>
      <c r="C26" s="6">
        <v>0</v>
      </c>
      <c r="D26" s="6">
        <f t="shared" si="2"/>
        <v>0</v>
      </c>
      <c r="E26" s="6">
        <f t="shared" si="3"/>
        <v>0</v>
      </c>
      <c r="F26" s="7"/>
      <c r="G26" s="7"/>
      <c r="H26" s="7"/>
      <c r="I26" s="7"/>
      <c r="J26" s="7"/>
      <c r="K26" s="7"/>
      <c r="L26" s="7"/>
      <c r="M26" s="8"/>
      <c r="N26" s="8"/>
      <c r="O26" s="8"/>
      <c r="P26" s="8"/>
      <c r="Q26" s="8"/>
      <c r="R26" s="8"/>
      <c r="S26" s="8"/>
      <c r="T26" s="8"/>
      <c r="U26" s="8"/>
      <c r="V26" s="8"/>
      <c r="W26" s="8">
        <f>C26</f>
        <v>0</v>
      </c>
      <c r="X26" s="8">
        <f>C26</f>
        <v>0</v>
      </c>
      <c r="Y26" s="2">
        <f>C26</f>
        <v>0</v>
      </c>
      <c r="Z26" s="2">
        <f>E26</f>
        <v>0</v>
      </c>
      <c r="AA26" s="2">
        <f>E26</f>
        <v>0</v>
      </c>
      <c r="AB26" s="2">
        <f>E26</f>
        <v>0</v>
      </c>
      <c r="AC26" s="2"/>
    </row>
    <row r="27" spans="1:29" x14ac:dyDescent="0.25">
      <c r="A27" s="33"/>
      <c r="B27" s="5" t="s">
        <v>29</v>
      </c>
      <c r="C27" s="6">
        <v>0</v>
      </c>
      <c r="D27" s="6">
        <f t="shared" si="2"/>
        <v>0</v>
      </c>
      <c r="E27" s="6">
        <f t="shared" si="3"/>
        <v>0</v>
      </c>
      <c r="F27" s="7"/>
      <c r="G27" s="7"/>
      <c r="H27" s="7"/>
      <c r="I27" s="7"/>
      <c r="J27" s="7"/>
      <c r="K27" s="7"/>
      <c r="L27" s="7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>
        <f>C27</f>
        <v>0</v>
      </c>
      <c r="Y27" s="2">
        <f>C27</f>
        <v>0</v>
      </c>
      <c r="Z27" s="2">
        <f>C27</f>
        <v>0</v>
      </c>
      <c r="AA27" s="2">
        <f>E27</f>
        <v>0</v>
      </c>
      <c r="AB27" s="2">
        <f>E27</f>
        <v>0</v>
      </c>
      <c r="AC27" s="2">
        <f>E27</f>
        <v>0</v>
      </c>
    </row>
    <row r="28" spans="1:29" x14ac:dyDescent="0.25">
      <c r="A28" s="19"/>
      <c r="B28" s="5"/>
      <c r="C28" s="6"/>
      <c r="D28" s="6"/>
      <c r="E28" s="6"/>
      <c r="F28" s="7"/>
      <c r="G28" s="7"/>
      <c r="H28" s="7"/>
      <c r="I28" s="7"/>
      <c r="J28" s="7"/>
      <c r="K28" s="7"/>
      <c r="L28" s="7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20"/>
      <c r="Z28" s="20"/>
      <c r="AA28" s="20"/>
      <c r="AB28" s="20"/>
      <c r="AC28" s="20"/>
    </row>
    <row r="29" spans="1:29" x14ac:dyDescent="0.25">
      <c r="A29" s="19"/>
      <c r="B29" s="5"/>
      <c r="C29" s="6"/>
      <c r="D29" s="6"/>
      <c r="E29" s="6"/>
      <c r="F29" s="7"/>
      <c r="G29" s="7"/>
      <c r="H29" s="7"/>
      <c r="I29" s="7"/>
      <c r="J29" s="7"/>
      <c r="K29" s="7"/>
      <c r="L29" s="7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20"/>
      <c r="Z29" s="20"/>
      <c r="AA29" s="20"/>
      <c r="AB29" s="20"/>
      <c r="AC29" s="20"/>
    </row>
    <row r="30" spans="1:29" s="24" customFormat="1" x14ac:dyDescent="0.25">
      <c r="A30" s="21"/>
      <c r="B30" s="22" t="s">
        <v>27</v>
      </c>
      <c r="C30" s="23">
        <v>500</v>
      </c>
      <c r="D30" s="23">
        <f t="shared" ref="D30:D35" si="4">C30*$D$2</f>
        <v>475</v>
      </c>
      <c r="E30" s="23">
        <f t="shared" ref="E30:E35" si="5">C30*$E$2</f>
        <v>25</v>
      </c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>
        <f>C30</f>
        <v>500</v>
      </c>
      <c r="W30" s="22">
        <f>C30</f>
        <v>500</v>
      </c>
      <c r="X30" s="22">
        <f>C30</f>
        <v>500</v>
      </c>
      <c r="Y30" s="22">
        <f>E30</f>
        <v>25</v>
      </c>
      <c r="Z30" s="22">
        <f>E30</f>
        <v>25</v>
      </c>
      <c r="AA30" s="22">
        <f>E30</f>
        <v>25</v>
      </c>
      <c r="AB30" s="22"/>
      <c r="AC30" s="22"/>
    </row>
    <row r="31" spans="1:29" s="24" customFormat="1" x14ac:dyDescent="0.25">
      <c r="A31" s="21"/>
      <c r="B31" s="22" t="s">
        <v>28</v>
      </c>
      <c r="C31" s="23">
        <v>500</v>
      </c>
      <c r="D31" s="23">
        <f t="shared" si="4"/>
        <v>475</v>
      </c>
      <c r="E31" s="23">
        <f t="shared" si="5"/>
        <v>25</v>
      </c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>
        <f>C31</f>
        <v>500</v>
      </c>
      <c r="X31" s="22">
        <f>C31</f>
        <v>500</v>
      </c>
      <c r="Y31" s="22">
        <f>C31</f>
        <v>500</v>
      </c>
      <c r="Z31" s="22">
        <f>E31</f>
        <v>25</v>
      </c>
      <c r="AA31" s="22">
        <f>E31</f>
        <v>25</v>
      </c>
      <c r="AB31" s="22">
        <f>E31</f>
        <v>25</v>
      </c>
      <c r="AC31" s="22"/>
    </row>
    <row r="32" spans="1:29" s="24" customFormat="1" x14ac:dyDescent="0.25">
      <c r="A32" s="21"/>
      <c r="B32" s="22" t="s">
        <v>29</v>
      </c>
      <c r="C32" s="23">
        <v>500</v>
      </c>
      <c r="D32" s="23">
        <f t="shared" si="4"/>
        <v>475</v>
      </c>
      <c r="E32" s="23">
        <f t="shared" si="5"/>
        <v>25</v>
      </c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>
        <f>C32</f>
        <v>500</v>
      </c>
      <c r="Y32" s="22">
        <f>C32</f>
        <v>500</v>
      </c>
      <c r="Z32" s="22">
        <f>C32</f>
        <v>500</v>
      </c>
      <c r="AA32" s="22">
        <f>E32</f>
        <v>25</v>
      </c>
      <c r="AB32" s="22">
        <f>E32</f>
        <v>25</v>
      </c>
      <c r="AC32" s="22">
        <f>E32</f>
        <v>25</v>
      </c>
    </row>
    <row r="33" spans="1:32" s="24" customFormat="1" x14ac:dyDescent="0.25">
      <c r="A33" s="21"/>
      <c r="B33" s="22" t="s">
        <v>9</v>
      </c>
      <c r="C33" s="23">
        <v>500</v>
      </c>
      <c r="D33" s="23">
        <f t="shared" si="4"/>
        <v>475</v>
      </c>
      <c r="E33" s="23">
        <f t="shared" si="5"/>
        <v>25</v>
      </c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>
        <f>C33</f>
        <v>500</v>
      </c>
      <c r="Z33" s="22">
        <f>C33</f>
        <v>500</v>
      </c>
      <c r="AA33" s="22">
        <f>C33</f>
        <v>500</v>
      </c>
      <c r="AB33" s="22">
        <f>E33</f>
        <v>25</v>
      </c>
      <c r="AC33" s="22">
        <f>E33</f>
        <v>25</v>
      </c>
      <c r="AD33" s="24">
        <f>E33</f>
        <v>25</v>
      </c>
    </row>
    <row r="34" spans="1:32" s="24" customFormat="1" x14ac:dyDescent="0.25">
      <c r="A34" s="21"/>
      <c r="B34" s="22" t="s">
        <v>10</v>
      </c>
      <c r="C34" s="23">
        <v>500</v>
      </c>
      <c r="D34" s="23">
        <f t="shared" si="4"/>
        <v>475</v>
      </c>
      <c r="E34" s="23">
        <f t="shared" si="5"/>
        <v>25</v>
      </c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>
        <f>C34</f>
        <v>500</v>
      </c>
      <c r="AA34" s="22">
        <f>C34</f>
        <v>500</v>
      </c>
      <c r="AB34" s="22">
        <f>C34</f>
        <v>500</v>
      </c>
      <c r="AC34" s="22">
        <f>E34</f>
        <v>25</v>
      </c>
      <c r="AD34" s="24">
        <f>E34</f>
        <v>25</v>
      </c>
      <c r="AE34" s="24">
        <f>E34</f>
        <v>25</v>
      </c>
    </row>
    <row r="35" spans="1:32" s="24" customFormat="1" x14ac:dyDescent="0.25">
      <c r="A35" s="21"/>
      <c r="B35" s="22" t="s">
        <v>11</v>
      </c>
      <c r="C35" s="23">
        <v>500</v>
      </c>
      <c r="D35" s="23">
        <f t="shared" si="4"/>
        <v>475</v>
      </c>
      <c r="E35" s="23">
        <f t="shared" si="5"/>
        <v>25</v>
      </c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>
        <f>C35</f>
        <v>500</v>
      </c>
      <c r="AB35" s="22">
        <f>C35</f>
        <v>500</v>
      </c>
      <c r="AC35" s="22">
        <f>C35</f>
        <v>500</v>
      </c>
      <c r="AD35" s="24">
        <f>E35</f>
        <v>25</v>
      </c>
      <c r="AE35" s="24">
        <f>E35</f>
        <v>25</v>
      </c>
      <c r="AF35" s="24">
        <f>E35</f>
        <v>25</v>
      </c>
    </row>
    <row r="36" spans="1:32" s="10" customFormat="1" x14ac:dyDescent="0.25">
      <c r="A36" s="9"/>
      <c r="B36" s="5"/>
      <c r="C36" s="6"/>
      <c r="D36" s="6"/>
      <c r="E36" s="6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</row>
    <row r="37" spans="1:32" s="10" customFormat="1" hidden="1" x14ac:dyDescent="0.25">
      <c r="A37" s="9"/>
      <c r="B37" s="5"/>
      <c r="C37" s="1"/>
      <c r="D37" s="1">
        <v>0.88</v>
      </c>
      <c r="E37" s="1">
        <v>0.12</v>
      </c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</row>
    <row r="38" spans="1:32" s="10" customFormat="1" hidden="1" x14ac:dyDescent="0.25">
      <c r="A38" s="9"/>
      <c r="B38" s="5"/>
      <c r="C38" s="2" t="s">
        <v>32</v>
      </c>
      <c r="D38" s="2" t="s">
        <v>0</v>
      </c>
      <c r="E38" s="2" t="s">
        <v>1</v>
      </c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</row>
    <row r="39" spans="1:32" hidden="1" x14ac:dyDescent="0.25">
      <c r="A39" s="34" t="s">
        <v>15</v>
      </c>
      <c r="B39" s="5" t="s">
        <v>8</v>
      </c>
      <c r="C39" s="6">
        <v>114</v>
      </c>
      <c r="D39" s="6">
        <f>C39*$D$37</f>
        <v>100.32000000000001</v>
      </c>
      <c r="E39" s="6">
        <f>C39*$E$37</f>
        <v>13.68</v>
      </c>
      <c r="F39" s="7"/>
      <c r="G39" s="7"/>
      <c r="H39" s="7"/>
      <c r="I39" s="7"/>
      <c r="J39" s="7"/>
      <c r="K39" s="7"/>
      <c r="L39" s="7">
        <f>C39</f>
        <v>114</v>
      </c>
      <c r="M39" s="8">
        <f>C39</f>
        <v>114</v>
      </c>
      <c r="N39" s="8">
        <f>C39</f>
        <v>114</v>
      </c>
      <c r="O39" s="8">
        <f>E39</f>
        <v>13.68</v>
      </c>
      <c r="P39" s="8">
        <f>E39</f>
        <v>13.68</v>
      </c>
      <c r="Q39" s="8">
        <f>E39</f>
        <v>13.68</v>
      </c>
      <c r="R39" s="8"/>
      <c r="S39" s="8"/>
      <c r="T39" s="8"/>
      <c r="U39" s="8"/>
      <c r="V39" s="8"/>
      <c r="W39" s="8"/>
      <c r="X39" s="8"/>
      <c r="Y39" s="2"/>
      <c r="Z39" s="2"/>
      <c r="AA39" s="2"/>
      <c r="AB39" s="2"/>
      <c r="AC39" s="2"/>
    </row>
    <row r="40" spans="1:32" hidden="1" x14ac:dyDescent="0.25">
      <c r="A40" s="35"/>
      <c r="B40" s="5" t="s">
        <v>18</v>
      </c>
      <c r="C40" s="6">
        <v>495</v>
      </c>
      <c r="D40" s="6">
        <f t="shared" ref="D40:D51" si="6">C40*$D$37</f>
        <v>435.6</v>
      </c>
      <c r="E40" s="6">
        <f t="shared" ref="E40:E51" si="7">C40*$E$37</f>
        <v>59.4</v>
      </c>
      <c r="F40" s="7"/>
      <c r="G40" s="7"/>
      <c r="H40" s="7"/>
      <c r="I40" s="7"/>
      <c r="J40" s="7"/>
      <c r="K40" s="7"/>
      <c r="L40" s="7"/>
      <c r="M40" s="8">
        <f>C40</f>
        <v>495</v>
      </c>
      <c r="N40" s="8">
        <f>C40</f>
        <v>495</v>
      </c>
      <c r="O40" s="8">
        <f>C40</f>
        <v>495</v>
      </c>
      <c r="P40" s="8">
        <f>E40</f>
        <v>59.4</v>
      </c>
      <c r="Q40" s="8">
        <f>E40</f>
        <v>59.4</v>
      </c>
      <c r="R40" s="8">
        <f>E40</f>
        <v>59.4</v>
      </c>
      <c r="S40" s="8"/>
      <c r="T40" s="8"/>
      <c r="U40" s="8"/>
      <c r="V40" s="8"/>
      <c r="W40" s="8"/>
      <c r="X40" s="8"/>
      <c r="Y40" s="2"/>
      <c r="Z40" s="2"/>
      <c r="AA40" s="2"/>
      <c r="AB40" s="2"/>
      <c r="AC40" s="2"/>
    </row>
    <row r="41" spans="1:32" hidden="1" x14ac:dyDescent="0.25">
      <c r="A41" s="35"/>
      <c r="B41" s="5" t="s">
        <v>19</v>
      </c>
      <c r="C41" s="6">
        <v>543</v>
      </c>
      <c r="D41" s="6">
        <f t="shared" si="6"/>
        <v>477.84</v>
      </c>
      <c r="E41" s="6">
        <f t="shared" si="7"/>
        <v>65.16</v>
      </c>
      <c r="F41" s="7"/>
      <c r="G41" s="7"/>
      <c r="H41" s="7"/>
      <c r="I41" s="7"/>
      <c r="J41" s="7"/>
      <c r="K41" s="7"/>
      <c r="L41" s="7"/>
      <c r="M41" s="8"/>
      <c r="N41" s="8">
        <f>C41</f>
        <v>543</v>
      </c>
      <c r="O41" s="8">
        <f>C41</f>
        <v>543</v>
      </c>
      <c r="P41" s="8">
        <f>C41</f>
        <v>543</v>
      </c>
      <c r="Q41" s="8">
        <f>E41</f>
        <v>65.16</v>
      </c>
      <c r="R41" s="8">
        <f>E41</f>
        <v>65.16</v>
      </c>
      <c r="S41" s="8">
        <f>E41</f>
        <v>65.16</v>
      </c>
      <c r="T41" s="8"/>
      <c r="U41" s="8"/>
      <c r="V41" s="8"/>
      <c r="W41" s="8"/>
      <c r="X41" s="8"/>
      <c r="Y41" s="2"/>
      <c r="Z41" s="2"/>
      <c r="AA41" s="2"/>
      <c r="AB41" s="2"/>
      <c r="AC41" s="2"/>
    </row>
    <row r="42" spans="1:32" s="10" customFormat="1" hidden="1" x14ac:dyDescent="0.25">
      <c r="A42" s="35"/>
      <c r="B42" s="5" t="s">
        <v>20</v>
      </c>
      <c r="C42" s="6">
        <v>640</v>
      </c>
      <c r="D42" s="6">
        <f t="shared" si="6"/>
        <v>563.20000000000005</v>
      </c>
      <c r="E42" s="6">
        <f t="shared" si="7"/>
        <v>76.8</v>
      </c>
      <c r="F42" s="7"/>
      <c r="G42" s="7"/>
      <c r="H42" s="7"/>
      <c r="I42" s="7"/>
      <c r="J42" s="7"/>
      <c r="K42" s="7"/>
      <c r="L42" s="7"/>
      <c r="M42" s="8"/>
      <c r="N42" s="8"/>
      <c r="O42" s="8">
        <f>C42</f>
        <v>640</v>
      </c>
      <c r="P42" s="8">
        <f>C42</f>
        <v>640</v>
      </c>
      <c r="Q42" s="8">
        <f>C42</f>
        <v>640</v>
      </c>
      <c r="R42" s="8">
        <f>E42</f>
        <v>76.8</v>
      </c>
      <c r="S42" s="8">
        <f>E42</f>
        <v>76.8</v>
      </c>
      <c r="T42" s="8">
        <f>E42</f>
        <v>76.8</v>
      </c>
      <c r="U42" s="8"/>
      <c r="V42" s="8"/>
      <c r="W42" s="8"/>
      <c r="X42" s="8"/>
      <c r="Y42" s="5"/>
      <c r="Z42" s="5"/>
      <c r="AA42" s="5"/>
      <c r="AB42" s="5"/>
      <c r="AC42" s="5"/>
    </row>
    <row r="43" spans="1:32" s="10" customFormat="1" hidden="1" x14ac:dyDescent="0.25">
      <c r="A43" s="35"/>
      <c r="B43" s="5" t="s">
        <v>21</v>
      </c>
      <c r="C43" s="6">
        <v>575</v>
      </c>
      <c r="D43" s="6">
        <f t="shared" si="6"/>
        <v>506</v>
      </c>
      <c r="E43" s="6">
        <f t="shared" si="7"/>
        <v>69</v>
      </c>
      <c r="F43" s="7"/>
      <c r="G43" s="7"/>
      <c r="H43" s="7"/>
      <c r="I43" s="7"/>
      <c r="J43" s="7"/>
      <c r="K43" s="7"/>
      <c r="L43" s="7"/>
      <c r="M43" s="8"/>
      <c r="N43" s="8"/>
      <c r="O43" s="8"/>
      <c r="P43" s="8">
        <f>C43</f>
        <v>575</v>
      </c>
      <c r="Q43" s="8">
        <f>C43</f>
        <v>575</v>
      </c>
      <c r="R43" s="8">
        <f>C43</f>
        <v>575</v>
      </c>
      <c r="S43" s="8">
        <f>E43</f>
        <v>69</v>
      </c>
      <c r="T43" s="8">
        <f>E43</f>
        <v>69</v>
      </c>
      <c r="U43" s="8">
        <f>E43</f>
        <v>69</v>
      </c>
      <c r="V43" s="8"/>
      <c r="W43" s="8"/>
      <c r="X43" s="8"/>
      <c r="Y43" s="5"/>
      <c r="Z43" s="5"/>
      <c r="AA43" s="5"/>
      <c r="AB43" s="5"/>
      <c r="AC43" s="5"/>
    </row>
    <row r="44" spans="1:32" s="10" customFormat="1" hidden="1" x14ac:dyDescent="0.25">
      <c r="A44" s="35"/>
      <c r="B44" s="5" t="s">
        <v>22</v>
      </c>
      <c r="C44" s="6">
        <v>538</v>
      </c>
      <c r="D44" s="6">
        <f t="shared" si="6"/>
        <v>473.44</v>
      </c>
      <c r="E44" s="6">
        <f t="shared" si="7"/>
        <v>64.56</v>
      </c>
      <c r="F44" s="7"/>
      <c r="G44" s="7"/>
      <c r="H44" s="7"/>
      <c r="I44" s="7"/>
      <c r="J44" s="7"/>
      <c r="K44" s="7"/>
      <c r="L44" s="7"/>
      <c r="M44" s="8"/>
      <c r="N44" s="8"/>
      <c r="O44" s="8"/>
      <c r="P44" s="8"/>
      <c r="Q44" s="8">
        <f>C44</f>
        <v>538</v>
      </c>
      <c r="R44" s="8">
        <f>C44</f>
        <v>538</v>
      </c>
      <c r="S44" s="8">
        <f>C44</f>
        <v>538</v>
      </c>
      <c r="T44" s="8">
        <f>E44</f>
        <v>64.56</v>
      </c>
      <c r="U44" s="8">
        <f>E44</f>
        <v>64.56</v>
      </c>
      <c r="V44" s="8">
        <f>E44</f>
        <v>64.56</v>
      </c>
      <c r="W44" s="8"/>
      <c r="X44" s="8"/>
      <c r="Y44" s="5"/>
      <c r="Z44" s="5"/>
      <c r="AA44" s="5"/>
      <c r="AB44" s="5"/>
      <c r="AC44" s="5"/>
    </row>
    <row r="45" spans="1:32" s="10" customFormat="1" hidden="1" x14ac:dyDescent="0.25">
      <c r="A45" s="35"/>
      <c r="B45" s="5" t="s">
        <v>23</v>
      </c>
      <c r="C45" s="6">
        <v>550</v>
      </c>
      <c r="D45" s="6">
        <f t="shared" si="6"/>
        <v>484</v>
      </c>
      <c r="E45" s="6">
        <f t="shared" si="7"/>
        <v>66</v>
      </c>
      <c r="F45" s="7"/>
      <c r="G45" s="7"/>
      <c r="H45" s="7"/>
      <c r="I45" s="7"/>
      <c r="J45" s="7"/>
      <c r="K45" s="7"/>
      <c r="L45" s="7"/>
      <c r="M45" s="8"/>
      <c r="N45" s="8"/>
      <c r="O45" s="8"/>
      <c r="P45" s="8"/>
      <c r="Q45" s="8"/>
      <c r="R45" s="8">
        <f>C45</f>
        <v>550</v>
      </c>
      <c r="S45" s="8">
        <f>C45</f>
        <v>550</v>
      </c>
      <c r="T45" s="8">
        <f>C45</f>
        <v>550</v>
      </c>
      <c r="U45" s="8">
        <f>E45</f>
        <v>66</v>
      </c>
      <c r="V45" s="8">
        <f>E45</f>
        <v>66</v>
      </c>
      <c r="W45" s="8">
        <f>E45</f>
        <v>66</v>
      </c>
      <c r="X45" s="8"/>
      <c r="Y45" s="5"/>
      <c r="Z45" s="5"/>
      <c r="AA45" s="5"/>
      <c r="AB45" s="5"/>
      <c r="AC45" s="5"/>
    </row>
    <row r="46" spans="1:32" s="10" customFormat="1" hidden="1" x14ac:dyDescent="0.25">
      <c r="A46" s="35"/>
      <c r="B46" s="5" t="s">
        <v>24</v>
      </c>
      <c r="C46" s="6">
        <v>550</v>
      </c>
      <c r="D46" s="6">
        <f t="shared" si="6"/>
        <v>484</v>
      </c>
      <c r="E46" s="6">
        <f t="shared" si="7"/>
        <v>66</v>
      </c>
      <c r="F46" s="7"/>
      <c r="G46" s="7"/>
      <c r="H46" s="7"/>
      <c r="I46" s="7"/>
      <c r="J46" s="7"/>
      <c r="K46" s="7"/>
      <c r="L46" s="7"/>
      <c r="M46" s="8"/>
      <c r="N46" s="8"/>
      <c r="O46" s="8"/>
      <c r="P46" s="8"/>
      <c r="Q46" s="8"/>
      <c r="R46" s="8"/>
      <c r="S46" s="8">
        <f>C46</f>
        <v>550</v>
      </c>
      <c r="T46" s="8">
        <f>C46</f>
        <v>550</v>
      </c>
      <c r="U46" s="8">
        <f>C46</f>
        <v>550</v>
      </c>
      <c r="V46" s="8">
        <f>E46</f>
        <v>66</v>
      </c>
      <c r="W46" s="8">
        <f>E46</f>
        <v>66</v>
      </c>
      <c r="X46" s="8">
        <f>E46</f>
        <v>66</v>
      </c>
      <c r="Y46" s="5"/>
      <c r="Z46" s="5"/>
      <c r="AA46" s="5"/>
      <c r="AB46" s="5"/>
      <c r="AC46" s="5"/>
    </row>
    <row r="47" spans="1:32" s="10" customFormat="1" hidden="1" x14ac:dyDescent="0.25">
      <c r="A47" s="35"/>
      <c r="B47" s="5" t="s">
        <v>25</v>
      </c>
      <c r="C47" s="6">
        <v>550</v>
      </c>
      <c r="D47" s="6">
        <f t="shared" si="6"/>
        <v>484</v>
      </c>
      <c r="E47" s="6">
        <f t="shared" si="7"/>
        <v>66</v>
      </c>
      <c r="F47" s="7"/>
      <c r="G47" s="7"/>
      <c r="H47" s="7"/>
      <c r="I47" s="7"/>
      <c r="J47" s="7"/>
      <c r="K47" s="7"/>
      <c r="L47" s="7"/>
      <c r="M47" s="8"/>
      <c r="N47" s="8"/>
      <c r="O47" s="8"/>
      <c r="P47" s="8"/>
      <c r="Q47" s="8"/>
      <c r="R47" s="8"/>
      <c r="S47" s="8"/>
      <c r="T47" s="8">
        <f>C47</f>
        <v>550</v>
      </c>
      <c r="U47" s="8">
        <f>C47</f>
        <v>550</v>
      </c>
      <c r="V47" s="8">
        <f>C47</f>
        <v>550</v>
      </c>
      <c r="W47" s="8">
        <f>E47</f>
        <v>66</v>
      </c>
      <c r="X47" s="8">
        <f>E47</f>
        <v>66</v>
      </c>
      <c r="Y47" s="5">
        <f>E47</f>
        <v>66</v>
      </c>
      <c r="Z47" s="5"/>
      <c r="AA47" s="5"/>
      <c r="AB47" s="5"/>
      <c r="AC47" s="5"/>
    </row>
    <row r="48" spans="1:32" s="10" customFormat="1" hidden="1" x14ac:dyDescent="0.25">
      <c r="A48" s="35"/>
      <c r="B48" s="5" t="s">
        <v>26</v>
      </c>
      <c r="C48" s="6">
        <v>550</v>
      </c>
      <c r="D48" s="6">
        <f t="shared" si="6"/>
        <v>484</v>
      </c>
      <c r="E48" s="6">
        <f t="shared" si="7"/>
        <v>66</v>
      </c>
      <c r="F48" s="7"/>
      <c r="G48" s="7"/>
      <c r="H48" s="7"/>
      <c r="I48" s="7"/>
      <c r="J48" s="7"/>
      <c r="K48" s="7"/>
      <c r="L48" s="7"/>
      <c r="M48" s="8"/>
      <c r="N48" s="8"/>
      <c r="O48" s="8"/>
      <c r="P48" s="8"/>
      <c r="Q48" s="8"/>
      <c r="R48" s="8"/>
      <c r="S48" s="8"/>
      <c r="T48" s="8"/>
      <c r="U48" s="8">
        <f>C48</f>
        <v>550</v>
      </c>
      <c r="V48" s="8">
        <f>C48</f>
        <v>550</v>
      </c>
      <c r="W48" s="8">
        <f>C48</f>
        <v>550</v>
      </c>
      <c r="X48" s="8">
        <f>E48</f>
        <v>66</v>
      </c>
      <c r="Y48" s="5">
        <f>E48</f>
        <v>66</v>
      </c>
      <c r="Z48" s="5">
        <f>E48</f>
        <v>66</v>
      </c>
      <c r="AA48" s="5"/>
      <c r="AB48" s="5"/>
      <c r="AC48" s="5"/>
    </row>
    <row r="49" spans="1:29" s="10" customFormat="1" hidden="1" x14ac:dyDescent="0.25">
      <c r="A49" s="35"/>
      <c r="B49" s="5" t="s">
        <v>27</v>
      </c>
      <c r="C49" s="6">
        <v>550</v>
      </c>
      <c r="D49" s="6">
        <f t="shared" si="6"/>
        <v>484</v>
      </c>
      <c r="E49" s="6">
        <f t="shared" si="7"/>
        <v>66</v>
      </c>
      <c r="F49" s="7"/>
      <c r="G49" s="7"/>
      <c r="H49" s="7"/>
      <c r="I49" s="7"/>
      <c r="J49" s="7"/>
      <c r="K49" s="7"/>
      <c r="L49" s="7"/>
      <c r="M49" s="8"/>
      <c r="N49" s="8"/>
      <c r="O49" s="8"/>
      <c r="P49" s="8"/>
      <c r="Q49" s="8"/>
      <c r="R49" s="8"/>
      <c r="S49" s="8"/>
      <c r="T49" s="8"/>
      <c r="U49" s="8"/>
      <c r="V49" s="8">
        <f>C49</f>
        <v>550</v>
      </c>
      <c r="W49" s="8">
        <f>C49</f>
        <v>550</v>
      </c>
      <c r="X49" s="8">
        <f>C49</f>
        <v>550</v>
      </c>
      <c r="Y49" s="5">
        <f>E49</f>
        <v>66</v>
      </c>
      <c r="Z49" s="5">
        <f>E49</f>
        <v>66</v>
      </c>
      <c r="AA49" s="5">
        <f>E49</f>
        <v>66</v>
      </c>
      <c r="AB49" s="5"/>
      <c r="AC49" s="5"/>
    </row>
    <row r="50" spans="1:29" s="10" customFormat="1" hidden="1" x14ac:dyDescent="0.25">
      <c r="A50" s="35"/>
      <c r="B50" s="5" t="s">
        <v>28</v>
      </c>
      <c r="C50" s="6">
        <v>550</v>
      </c>
      <c r="D50" s="6">
        <f t="shared" si="6"/>
        <v>484</v>
      </c>
      <c r="E50" s="6">
        <f t="shared" si="7"/>
        <v>66</v>
      </c>
      <c r="F50" s="7"/>
      <c r="G50" s="7"/>
      <c r="H50" s="7"/>
      <c r="I50" s="7"/>
      <c r="J50" s="7"/>
      <c r="K50" s="7"/>
      <c r="L50" s="7"/>
      <c r="M50" s="8"/>
      <c r="N50" s="8"/>
      <c r="O50" s="8"/>
      <c r="P50" s="8"/>
      <c r="Q50" s="8"/>
      <c r="R50" s="8"/>
      <c r="S50" s="8"/>
      <c r="T50" s="8"/>
      <c r="U50" s="8"/>
      <c r="V50" s="8"/>
      <c r="W50" s="8">
        <f>C50</f>
        <v>550</v>
      </c>
      <c r="X50" s="8">
        <f>C50</f>
        <v>550</v>
      </c>
      <c r="Y50" s="5">
        <f>C50</f>
        <v>550</v>
      </c>
      <c r="Z50" s="5">
        <f>E50</f>
        <v>66</v>
      </c>
      <c r="AA50" s="5">
        <f>E50</f>
        <v>66</v>
      </c>
      <c r="AB50" s="5">
        <f>E50</f>
        <v>66</v>
      </c>
      <c r="AC50" s="5"/>
    </row>
    <row r="51" spans="1:29" s="10" customFormat="1" ht="0.75" customHeight="1" x14ac:dyDescent="0.25">
      <c r="A51" s="36"/>
      <c r="B51" s="5" t="s">
        <v>29</v>
      </c>
      <c r="C51" s="6">
        <v>550</v>
      </c>
      <c r="D51" s="6">
        <f t="shared" si="6"/>
        <v>484</v>
      </c>
      <c r="E51" s="6">
        <f t="shared" si="7"/>
        <v>66</v>
      </c>
      <c r="F51" s="7"/>
      <c r="G51" s="7"/>
      <c r="H51" s="7"/>
      <c r="I51" s="7"/>
      <c r="J51" s="7"/>
      <c r="K51" s="7"/>
      <c r="L51" s="7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>
        <f>C51</f>
        <v>550</v>
      </c>
      <c r="Y51" s="5">
        <f>C51</f>
        <v>550</v>
      </c>
      <c r="Z51" s="5">
        <f>C51</f>
        <v>550</v>
      </c>
      <c r="AA51" s="5">
        <f>E51</f>
        <v>66</v>
      </c>
      <c r="AB51" s="5">
        <f>E51</f>
        <v>66</v>
      </c>
      <c r="AC51" s="5">
        <f>E51</f>
        <v>66</v>
      </c>
    </row>
    <row r="52" spans="1:29" s="10" customFormat="1" x14ac:dyDescent="0.25"/>
    <row r="53" spans="1:29" x14ac:dyDescent="0.25">
      <c r="A53" s="27" t="s">
        <v>16</v>
      </c>
      <c r="B53" s="27"/>
      <c r="C53" s="27"/>
      <c r="D53" s="27"/>
      <c r="E53" s="27"/>
      <c r="F53" s="12">
        <f>SUM(F4:F27)</f>
        <v>730</v>
      </c>
      <c r="G53" s="12">
        <f t="shared" ref="G53:X53" si="8">SUM(G4:G27)</f>
        <v>1630</v>
      </c>
      <c r="H53" s="12">
        <f t="shared" si="8"/>
        <v>2018</v>
      </c>
      <c r="I53" s="12">
        <f t="shared" si="8"/>
        <v>2323.5</v>
      </c>
      <c r="J53" s="12">
        <f t="shared" si="8"/>
        <v>2619.5</v>
      </c>
      <c r="K53" s="12">
        <f t="shared" si="8"/>
        <v>3005.9</v>
      </c>
      <c r="L53" s="12">
        <f t="shared" si="8"/>
        <v>2754.35</v>
      </c>
      <c r="M53" s="14">
        <f t="shared" si="8"/>
        <v>2008.9</v>
      </c>
      <c r="N53" s="14">
        <f t="shared" si="8"/>
        <v>1727.25</v>
      </c>
      <c r="O53" s="14">
        <f t="shared" si="8"/>
        <v>1501</v>
      </c>
      <c r="P53" s="14">
        <f t="shared" si="8"/>
        <v>1591.1</v>
      </c>
      <c r="Q53" s="14">
        <f t="shared" si="8"/>
        <v>1581.1</v>
      </c>
      <c r="R53" s="14">
        <f t="shared" si="8"/>
        <v>1549.45</v>
      </c>
      <c r="S53" s="14">
        <f t="shared" si="8"/>
        <v>1534.85</v>
      </c>
      <c r="T53" s="14">
        <f t="shared" si="8"/>
        <v>1575.1</v>
      </c>
      <c r="U53" s="14">
        <f t="shared" si="8"/>
        <v>1574.05</v>
      </c>
      <c r="V53" s="14">
        <f t="shared" si="8"/>
        <v>1073</v>
      </c>
      <c r="W53" s="14">
        <f t="shared" si="8"/>
        <v>575</v>
      </c>
      <c r="X53" s="14">
        <f t="shared" si="8"/>
        <v>75</v>
      </c>
    </row>
    <row r="54" spans="1:29" x14ac:dyDescent="0.25">
      <c r="A54" s="27" t="s">
        <v>33</v>
      </c>
      <c r="B54" s="27"/>
      <c r="C54" s="27"/>
      <c r="D54" s="27"/>
      <c r="E54" s="27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>
        <v>6692</v>
      </c>
      <c r="Q54" s="18"/>
      <c r="R54" s="18"/>
      <c r="S54" s="18"/>
      <c r="T54" s="18"/>
      <c r="U54" s="18"/>
      <c r="V54" s="18"/>
      <c r="W54" s="18"/>
      <c r="X54" s="18"/>
    </row>
    <row r="55" spans="1:29" x14ac:dyDescent="0.25">
      <c r="A55" s="27" t="s">
        <v>36</v>
      </c>
      <c r="B55" s="27"/>
      <c r="C55" s="27"/>
      <c r="D55" s="27"/>
      <c r="E55" s="27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5"/>
      <c r="V55" s="18"/>
      <c r="W55" s="18"/>
      <c r="X55" s="18">
        <f>Q53+R53+S53+T53+U53+V53+W53+X53</f>
        <v>9537.5499999999993</v>
      </c>
      <c r="Z55">
        <v>9540</v>
      </c>
    </row>
    <row r="56" spans="1:29" ht="30.75" customHeight="1" x14ac:dyDescent="0.25">
      <c r="A56" s="27" t="s">
        <v>37</v>
      </c>
      <c r="B56" s="27"/>
      <c r="C56" s="27"/>
      <c r="D56" s="27"/>
      <c r="E56" s="27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5"/>
      <c r="V56" s="18"/>
      <c r="W56" s="18"/>
      <c r="X56" s="18">
        <f>X55-P54</f>
        <v>2845.5499999999993</v>
      </c>
    </row>
    <row r="57" spans="1:29" x14ac:dyDescent="0.25">
      <c r="E57" t="s">
        <v>42</v>
      </c>
      <c r="M57">
        <v>1500</v>
      </c>
    </row>
    <row r="58" spans="1:29" x14ac:dyDescent="0.25">
      <c r="E58" t="s">
        <v>43</v>
      </c>
      <c r="N58">
        <f>8192-M57</f>
        <v>6692</v>
      </c>
    </row>
    <row r="59" spans="1:29" hidden="1" x14ac:dyDescent="0.25">
      <c r="A59" s="27" t="s">
        <v>17</v>
      </c>
      <c r="B59" s="27"/>
      <c r="C59" s="27"/>
      <c r="D59" s="27"/>
      <c r="E59" s="27"/>
      <c r="F59" s="27"/>
      <c r="G59" s="27"/>
      <c r="H59" s="27"/>
      <c r="I59" s="27"/>
      <c r="J59" s="13">
        <f>SUM(J39:J51)</f>
        <v>0</v>
      </c>
      <c r="K59" s="13">
        <f t="shared" ref="K59:X59" si="9">SUM(K39:K51)</f>
        <v>0</v>
      </c>
      <c r="L59" s="13">
        <f t="shared" si="9"/>
        <v>114</v>
      </c>
      <c r="M59" s="14">
        <f t="shared" si="9"/>
        <v>609</v>
      </c>
      <c r="N59" s="14">
        <f t="shared" si="9"/>
        <v>1152</v>
      </c>
      <c r="O59" s="14">
        <f t="shared" si="9"/>
        <v>1691.68</v>
      </c>
      <c r="P59" s="14">
        <f t="shared" si="9"/>
        <v>1831.08</v>
      </c>
      <c r="Q59" s="14">
        <f t="shared" si="9"/>
        <v>1891.24</v>
      </c>
      <c r="R59" s="14">
        <f t="shared" si="9"/>
        <v>1864.3600000000001</v>
      </c>
      <c r="S59" s="14">
        <f t="shared" si="9"/>
        <v>1848.96</v>
      </c>
      <c r="T59" s="14">
        <f t="shared" si="9"/>
        <v>1860.3600000000001</v>
      </c>
      <c r="U59" s="14">
        <f t="shared" si="9"/>
        <v>1849.56</v>
      </c>
      <c r="V59" s="14">
        <f t="shared" si="9"/>
        <v>1846.56</v>
      </c>
      <c r="W59" s="14">
        <f t="shared" si="9"/>
        <v>1848</v>
      </c>
      <c r="X59" s="14">
        <f t="shared" si="9"/>
        <v>1848</v>
      </c>
    </row>
    <row r="60" spans="1:29" hidden="1" x14ac:dyDescent="0.25">
      <c r="A60" s="27" t="s">
        <v>30</v>
      </c>
      <c r="B60" s="27"/>
      <c r="C60" s="27"/>
      <c r="D60" s="27"/>
      <c r="E60" s="27"/>
      <c r="F60" s="27"/>
      <c r="G60" s="27"/>
      <c r="H60" s="27"/>
      <c r="I60" s="27"/>
      <c r="J60" s="2"/>
      <c r="K60" s="2"/>
      <c r="L60" s="2"/>
      <c r="M60" s="2"/>
      <c r="N60" s="2"/>
      <c r="O60" s="18">
        <v>6492</v>
      </c>
      <c r="P60" s="2"/>
      <c r="Q60" s="2"/>
      <c r="R60" s="2"/>
      <c r="S60" s="2"/>
      <c r="T60" s="2"/>
      <c r="U60" s="2"/>
      <c r="V60" s="2"/>
      <c r="W60" s="2"/>
      <c r="X60" s="2"/>
    </row>
    <row r="61" spans="1:29" hidden="1" x14ac:dyDescent="0.25">
      <c r="A61" s="27" t="s">
        <v>31</v>
      </c>
      <c r="B61" s="27"/>
      <c r="C61" s="27"/>
      <c r="D61" s="27"/>
      <c r="E61" s="27"/>
      <c r="F61" s="27"/>
      <c r="G61" s="27"/>
      <c r="H61" s="27"/>
      <c r="I61" s="27"/>
      <c r="J61" s="2"/>
      <c r="K61" s="2"/>
      <c r="L61" s="2"/>
      <c r="M61" s="2"/>
      <c r="N61" s="2"/>
      <c r="O61" s="2"/>
      <c r="P61" s="2"/>
      <c r="Q61" s="2"/>
      <c r="R61" s="15">
        <v>3</v>
      </c>
      <c r="S61" s="2"/>
      <c r="T61" s="2"/>
      <c r="U61" s="2"/>
      <c r="V61" s="2"/>
      <c r="W61" s="2"/>
      <c r="X61" s="2"/>
    </row>
    <row r="62" spans="1:29" hidden="1" x14ac:dyDescent="0.25"/>
    <row r="64" spans="1:29" x14ac:dyDescent="0.25">
      <c r="A64" s="27" t="s">
        <v>34</v>
      </c>
      <c r="B64" s="27"/>
      <c r="C64" s="27"/>
      <c r="D64" s="27"/>
      <c r="E64" s="27"/>
      <c r="F64" s="12">
        <f t="shared" ref="F64:L64" si="10">SUM(F15:F45)</f>
        <v>0</v>
      </c>
      <c r="G64" s="12">
        <f t="shared" si="10"/>
        <v>0</v>
      </c>
      <c r="H64" s="12">
        <f t="shared" si="10"/>
        <v>0</v>
      </c>
      <c r="I64" s="12">
        <f t="shared" si="10"/>
        <v>0</v>
      </c>
      <c r="J64" s="12">
        <f t="shared" si="10"/>
        <v>0</v>
      </c>
      <c r="K64" s="12">
        <f t="shared" si="10"/>
        <v>0</v>
      </c>
      <c r="L64" s="12">
        <f t="shared" si="10"/>
        <v>848</v>
      </c>
      <c r="M64" s="14"/>
      <c r="N64" s="14"/>
      <c r="O64" s="14"/>
      <c r="P64" s="14"/>
      <c r="Q64" s="14"/>
      <c r="R64" s="14"/>
      <c r="S64" s="14"/>
      <c r="T64" s="14"/>
      <c r="U64" s="14"/>
      <c r="V64" s="14">
        <f>V30</f>
        <v>500</v>
      </c>
      <c r="W64" s="14">
        <f>W30+W31</f>
        <v>1000</v>
      </c>
      <c r="X64" s="14">
        <f>X30+X31+X32</f>
        <v>1500</v>
      </c>
    </row>
    <row r="65" spans="1:27" x14ac:dyDescent="0.25">
      <c r="A65" s="27" t="s">
        <v>35</v>
      </c>
      <c r="B65" s="27"/>
      <c r="C65" s="27"/>
      <c r="D65" s="27"/>
      <c r="E65" s="27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5"/>
      <c r="V65" s="18"/>
      <c r="W65" s="18"/>
      <c r="X65" s="18">
        <f>V64+W64+X64</f>
        <v>3000</v>
      </c>
      <c r="Z65">
        <f>Z55+X65</f>
        <v>12540</v>
      </c>
    </row>
    <row r="67" spans="1:27" x14ac:dyDescent="0.25">
      <c r="A67" s="37" t="s">
        <v>38</v>
      </c>
      <c r="B67" s="37"/>
      <c r="C67" s="37"/>
      <c r="D67" s="37"/>
      <c r="E67" s="37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>
        <f>X56+X65</f>
        <v>5845.5499999999993</v>
      </c>
      <c r="Z67">
        <f>Z65-P54</f>
        <v>5848</v>
      </c>
    </row>
    <row r="70" spans="1:27" x14ac:dyDescent="0.25">
      <c r="A70" s="27" t="s">
        <v>39</v>
      </c>
      <c r="B70" s="27"/>
      <c r="C70" s="27"/>
      <c r="D70" s="27"/>
      <c r="E70" s="27"/>
      <c r="F70" s="12">
        <f t="shared" ref="F70:L70" si="11">SUM(F21:F51)</f>
        <v>0</v>
      </c>
      <c r="G70" s="12">
        <f t="shared" si="11"/>
        <v>0</v>
      </c>
      <c r="H70" s="12">
        <f t="shared" si="11"/>
        <v>0</v>
      </c>
      <c r="I70" s="12">
        <f t="shared" si="11"/>
        <v>0</v>
      </c>
      <c r="J70" s="12">
        <f t="shared" si="11"/>
        <v>0</v>
      </c>
      <c r="K70" s="12">
        <f t="shared" si="11"/>
        <v>0</v>
      </c>
      <c r="L70" s="12">
        <f t="shared" si="11"/>
        <v>114</v>
      </c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>
        <f>Y33</f>
        <v>500</v>
      </c>
      <c r="Z70" s="14">
        <f>Z33+Z34</f>
        <v>1000</v>
      </c>
      <c r="AA70" s="14">
        <f>AA33+AA34+AA35</f>
        <v>1500</v>
      </c>
    </row>
    <row r="71" spans="1:27" x14ac:dyDescent="0.25">
      <c r="A71" s="27" t="s">
        <v>40</v>
      </c>
      <c r="B71" s="27"/>
      <c r="C71" s="27"/>
      <c r="D71" s="27"/>
      <c r="E71" s="27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5"/>
      <c r="V71" s="18"/>
      <c r="W71" s="18"/>
      <c r="X71" s="18"/>
      <c r="Y71" s="2"/>
      <c r="Z71" s="2"/>
      <c r="AA71" s="2">
        <f>Y70+Z70+AA70</f>
        <v>3000</v>
      </c>
    </row>
    <row r="74" spans="1:27" x14ac:dyDescent="0.25">
      <c r="A74" s="27" t="s">
        <v>41</v>
      </c>
      <c r="B74" s="27"/>
      <c r="C74" s="27"/>
      <c r="D74" s="27"/>
      <c r="E74" s="27"/>
      <c r="F74" s="12">
        <f t="shared" ref="F74:L74" si="12">SUM(F25:F55)</f>
        <v>730</v>
      </c>
      <c r="G74" s="12">
        <f t="shared" si="12"/>
        <v>1630</v>
      </c>
      <c r="H74" s="12">
        <f t="shared" si="12"/>
        <v>2018</v>
      </c>
      <c r="I74" s="12">
        <f t="shared" si="12"/>
        <v>2323.5</v>
      </c>
      <c r="J74" s="12">
        <f t="shared" si="12"/>
        <v>2619.5</v>
      </c>
      <c r="K74" s="12">
        <f t="shared" si="12"/>
        <v>3005.9</v>
      </c>
      <c r="L74" s="12">
        <f t="shared" si="12"/>
        <v>2868.35</v>
      </c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4">
        <f>Z67+AA71</f>
        <v>8848</v>
      </c>
    </row>
  </sheetData>
  <mergeCells count="19">
    <mergeCell ref="A60:I60"/>
    <mergeCell ref="C1:E1"/>
    <mergeCell ref="F2:L2"/>
    <mergeCell ref="M2:X2"/>
    <mergeCell ref="Y2:AC2"/>
    <mergeCell ref="A4:A27"/>
    <mergeCell ref="A39:A51"/>
    <mergeCell ref="A53:E53"/>
    <mergeCell ref="A54:E54"/>
    <mergeCell ref="A55:E55"/>
    <mergeCell ref="A56:E56"/>
    <mergeCell ref="A59:I59"/>
    <mergeCell ref="A74:E74"/>
    <mergeCell ref="A61:I61"/>
    <mergeCell ref="A64:E64"/>
    <mergeCell ref="A65:E65"/>
    <mergeCell ref="A67:E67"/>
    <mergeCell ref="A70:E70"/>
    <mergeCell ref="A71:E71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74"/>
  <sheetViews>
    <sheetView topLeftCell="A36" workbookViewId="0">
      <selection activeCell="E57" sqref="E57:N58"/>
    </sheetView>
  </sheetViews>
  <sheetFormatPr defaultRowHeight="15" x14ac:dyDescent="0.25"/>
  <cols>
    <col min="1" max="1" width="11.140625" customWidth="1"/>
    <col min="2" max="2" width="12.7109375" bestFit="1" customWidth="1"/>
    <col min="3" max="3" width="11" customWidth="1"/>
    <col min="6" max="8" width="0" hidden="1" customWidth="1"/>
    <col min="9" max="9" width="10.7109375" hidden="1" customWidth="1"/>
    <col min="10" max="10" width="0" hidden="1" customWidth="1"/>
    <col min="11" max="11" width="11" hidden="1" customWidth="1"/>
    <col min="12" max="12" width="13.42578125" hidden="1" customWidth="1"/>
    <col min="13" max="13" width="12.140625" customWidth="1"/>
    <col min="24" max="24" width="10.85546875" customWidth="1"/>
    <col min="28" max="36" width="0" hidden="1" customWidth="1"/>
  </cols>
  <sheetData>
    <row r="1" spans="1:36" x14ac:dyDescent="0.25">
      <c r="C1" s="25"/>
      <c r="D1" s="25"/>
      <c r="E1" s="25"/>
    </row>
    <row r="2" spans="1:36" x14ac:dyDescent="0.25">
      <c r="C2" s="1"/>
      <c r="D2" s="1">
        <v>0.95</v>
      </c>
      <c r="E2" s="1">
        <v>0.05</v>
      </c>
      <c r="F2" s="26">
        <v>2018</v>
      </c>
      <c r="G2" s="26"/>
      <c r="H2" s="26"/>
      <c r="I2" s="26"/>
      <c r="J2" s="26"/>
      <c r="K2" s="26"/>
      <c r="L2" s="26"/>
      <c r="M2" s="25">
        <v>2019</v>
      </c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8">
        <v>2020</v>
      </c>
      <c r="Z2" s="29"/>
      <c r="AA2" s="29"/>
      <c r="AB2" s="29"/>
      <c r="AC2" s="30"/>
    </row>
    <row r="3" spans="1:36" x14ac:dyDescent="0.25">
      <c r="B3" s="2"/>
      <c r="C3" s="2">
        <v>2018</v>
      </c>
      <c r="D3" s="2" t="s">
        <v>0</v>
      </c>
      <c r="E3" s="2" t="s">
        <v>1</v>
      </c>
      <c r="F3" s="3" t="s">
        <v>2</v>
      </c>
      <c r="G3" s="3" t="s">
        <v>3</v>
      </c>
      <c r="H3" s="3" t="s">
        <v>4</v>
      </c>
      <c r="I3" s="3" t="s">
        <v>5</v>
      </c>
      <c r="J3" s="3" t="s">
        <v>6</v>
      </c>
      <c r="K3" s="3" t="s">
        <v>7</v>
      </c>
      <c r="L3" s="3" t="s">
        <v>8</v>
      </c>
      <c r="M3" s="4" t="s">
        <v>9</v>
      </c>
      <c r="N3" s="4" t="s">
        <v>10</v>
      </c>
      <c r="O3" s="4" t="s">
        <v>11</v>
      </c>
      <c r="P3" s="4" t="s">
        <v>12</v>
      </c>
      <c r="Q3" s="4" t="s">
        <v>13</v>
      </c>
      <c r="R3" s="4" t="s">
        <v>2</v>
      </c>
      <c r="S3" s="4" t="s">
        <v>3</v>
      </c>
      <c r="T3" s="4" t="s">
        <v>4</v>
      </c>
      <c r="U3" s="4" t="s">
        <v>5</v>
      </c>
      <c r="V3" s="4" t="s">
        <v>6</v>
      </c>
      <c r="W3" s="4" t="s">
        <v>7</v>
      </c>
      <c r="X3" s="4" t="s">
        <v>8</v>
      </c>
      <c r="Y3" s="4" t="s">
        <v>9</v>
      </c>
      <c r="Z3" s="4" t="s">
        <v>10</v>
      </c>
      <c r="AA3" s="4" t="s">
        <v>11</v>
      </c>
      <c r="AB3" s="4" t="s">
        <v>12</v>
      </c>
      <c r="AC3" s="4" t="s">
        <v>13</v>
      </c>
      <c r="AD3" s="4" t="s">
        <v>2</v>
      </c>
      <c r="AE3" s="4" t="s">
        <v>3</v>
      </c>
      <c r="AF3" s="4" t="s">
        <v>4</v>
      </c>
      <c r="AG3" s="4" t="s">
        <v>5</v>
      </c>
      <c r="AH3" s="4" t="s">
        <v>6</v>
      </c>
      <c r="AI3" s="4" t="s">
        <v>7</v>
      </c>
      <c r="AJ3" s="4" t="s">
        <v>8</v>
      </c>
    </row>
    <row r="4" spans="1:36" x14ac:dyDescent="0.25">
      <c r="A4" s="31" t="s">
        <v>14</v>
      </c>
      <c r="B4" s="5" t="s">
        <v>9</v>
      </c>
      <c r="C4" s="6">
        <v>1000</v>
      </c>
      <c r="D4" s="6">
        <f t="shared" ref="D4:D17" si="0">C4*$D$2</f>
        <v>950</v>
      </c>
      <c r="E4" s="6">
        <f t="shared" ref="E4:E17" si="1">C4*$E$2</f>
        <v>50</v>
      </c>
      <c r="F4" s="7"/>
      <c r="G4" s="7"/>
      <c r="H4" s="7"/>
      <c r="I4" s="7"/>
      <c r="J4" s="7"/>
      <c r="K4" s="7"/>
      <c r="L4" s="7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2"/>
      <c r="Z4" s="2"/>
      <c r="AA4" s="2"/>
      <c r="AB4" s="2"/>
      <c r="AC4" s="2"/>
    </row>
    <row r="5" spans="1:36" x14ac:dyDescent="0.25">
      <c r="A5" s="32"/>
      <c r="B5" s="5" t="s">
        <v>10</v>
      </c>
      <c r="C5" s="6">
        <v>900</v>
      </c>
      <c r="D5" s="6">
        <f t="shared" si="0"/>
        <v>855</v>
      </c>
      <c r="E5" s="6">
        <f t="shared" si="1"/>
        <v>45</v>
      </c>
      <c r="F5" s="7"/>
      <c r="G5" s="7"/>
      <c r="H5" s="7"/>
      <c r="I5" s="7"/>
      <c r="J5" s="7"/>
      <c r="K5" s="7"/>
      <c r="L5" s="7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2"/>
      <c r="Z5" s="2"/>
      <c r="AA5" s="2"/>
      <c r="AB5" s="2"/>
      <c r="AC5" s="2"/>
    </row>
    <row r="6" spans="1:36" x14ac:dyDescent="0.25">
      <c r="A6" s="32"/>
      <c r="B6" s="5" t="s">
        <v>11</v>
      </c>
      <c r="C6" s="6">
        <v>800</v>
      </c>
      <c r="D6" s="6">
        <f t="shared" si="0"/>
        <v>760</v>
      </c>
      <c r="E6" s="6">
        <f t="shared" si="1"/>
        <v>40</v>
      </c>
      <c r="F6" s="7"/>
      <c r="G6" s="7"/>
      <c r="H6" s="7"/>
      <c r="I6" s="7"/>
      <c r="J6" s="7"/>
      <c r="K6" s="7"/>
      <c r="L6" s="7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2"/>
      <c r="Z6" s="2"/>
      <c r="AA6" s="2"/>
      <c r="AB6" s="2"/>
      <c r="AC6" s="2"/>
    </row>
    <row r="7" spans="1:36" x14ac:dyDescent="0.25">
      <c r="A7" s="32"/>
      <c r="B7" s="5" t="s">
        <v>12</v>
      </c>
      <c r="C7" s="6">
        <v>1056</v>
      </c>
      <c r="D7" s="6">
        <f t="shared" si="0"/>
        <v>1003.1999999999999</v>
      </c>
      <c r="E7" s="6">
        <f t="shared" si="1"/>
        <v>52.800000000000004</v>
      </c>
      <c r="F7" s="7"/>
      <c r="G7" s="7"/>
      <c r="H7" s="7"/>
      <c r="I7" s="7"/>
      <c r="J7" s="7"/>
      <c r="K7" s="7"/>
      <c r="L7" s="7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2"/>
      <c r="Z7" s="2"/>
      <c r="AA7" s="2"/>
      <c r="AB7" s="2"/>
      <c r="AC7" s="2"/>
    </row>
    <row r="8" spans="1:36" x14ac:dyDescent="0.25">
      <c r="A8" s="32"/>
      <c r="B8" s="5" t="s">
        <v>13</v>
      </c>
      <c r="C8" s="6">
        <v>1020</v>
      </c>
      <c r="D8" s="6">
        <f t="shared" si="0"/>
        <v>969</v>
      </c>
      <c r="E8" s="6">
        <f t="shared" si="1"/>
        <v>51</v>
      </c>
      <c r="F8" s="7"/>
      <c r="G8" s="7"/>
      <c r="H8" s="7"/>
      <c r="I8" s="7"/>
      <c r="J8" s="7"/>
      <c r="K8" s="7"/>
      <c r="L8" s="7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2"/>
      <c r="Z8" s="2"/>
      <c r="AA8" s="2"/>
      <c r="AB8" s="2"/>
      <c r="AC8" s="2"/>
    </row>
    <row r="9" spans="1:36" x14ac:dyDescent="0.25">
      <c r="A9" s="32"/>
      <c r="B9" s="5" t="s">
        <v>2</v>
      </c>
      <c r="C9" s="6">
        <v>730</v>
      </c>
      <c r="D9" s="6">
        <f t="shared" si="0"/>
        <v>693.5</v>
      </c>
      <c r="E9" s="6">
        <f t="shared" si="1"/>
        <v>36.5</v>
      </c>
      <c r="F9" s="7">
        <f>C9</f>
        <v>730</v>
      </c>
      <c r="G9" s="7">
        <f>C9</f>
        <v>730</v>
      </c>
      <c r="H9" s="7">
        <f>C9</f>
        <v>730</v>
      </c>
      <c r="I9" s="7">
        <f>E9</f>
        <v>36.5</v>
      </c>
      <c r="J9" s="7">
        <f>E9</f>
        <v>36.5</v>
      </c>
      <c r="K9" s="7">
        <f>E9</f>
        <v>36.5</v>
      </c>
      <c r="L9" s="7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2"/>
      <c r="Z9" s="2"/>
      <c r="AA9" s="2"/>
      <c r="AB9" s="2"/>
      <c r="AC9" s="2"/>
    </row>
    <row r="10" spans="1:36" x14ac:dyDescent="0.25">
      <c r="A10" s="32"/>
      <c r="B10" s="5" t="s">
        <v>3</v>
      </c>
      <c r="C10" s="6">
        <v>900</v>
      </c>
      <c r="D10" s="6">
        <f t="shared" si="0"/>
        <v>855</v>
      </c>
      <c r="E10" s="6">
        <f t="shared" si="1"/>
        <v>45</v>
      </c>
      <c r="F10" s="7"/>
      <c r="G10" s="7">
        <f>C10</f>
        <v>900</v>
      </c>
      <c r="H10" s="7">
        <f>C10</f>
        <v>900</v>
      </c>
      <c r="I10" s="7">
        <f>C10</f>
        <v>900</v>
      </c>
      <c r="J10" s="7">
        <f>E10</f>
        <v>45</v>
      </c>
      <c r="K10" s="7">
        <f>E10</f>
        <v>45</v>
      </c>
      <c r="L10" s="7">
        <f>E10</f>
        <v>45</v>
      </c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2"/>
      <c r="Z10" s="2"/>
      <c r="AA10" s="2"/>
      <c r="AB10" s="2"/>
      <c r="AC10" s="2"/>
    </row>
    <row r="11" spans="1:36" x14ac:dyDescent="0.25">
      <c r="A11" s="32"/>
      <c r="B11" s="5" t="s">
        <v>4</v>
      </c>
      <c r="C11" s="6">
        <v>388</v>
      </c>
      <c r="D11" s="6">
        <f t="shared" si="0"/>
        <v>368.59999999999997</v>
      </c>
      <c r="E11" s="6">
        <f t="shared" si="1"/>
        <v>19.400000000000002</v>
      </c>
      <c r="F11" s="7"/>
      <c r="G11" s="7"/>
      <c r="H11" s="7">
        <f>C11</f>
        <v>388</v>
      </c>
      <c r="I11" s="7">
        <f>C11</f>
        <v>388</v>
      </c>
      <c r="J11" s="7">
        <f>C11</f>
        <v>388</v>
      </c>
      <c r="K11" s="7">
        <f>E11</f>
        <v>19.400000000000002</v>
      </c>
      <c r="L11" s="7">
        <f>E11</f>
        <v>19.400000000000002</v>
      </c>
      <c r="M11" s="8">
        <f>E11</f>
        <v>19.400000000000002</v>
      </c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2"/>
      <c r="Z11" s="2"/>
      <c r="AA11" s="2"/>
      <c r="AB11" s="2"/>
      <c r="AC11" s="2"/>
    </row>
    <row r="12" spans="1:36" x14ac:dyDescent="0.25">
      <c r="A12" s="32"/>
      <c r="B12" s="5" t="s">
        <v>5</v>
      </c>
      <c r="C12" s="6">
        <v>999</v>
      </c>
      <c r="D12" s="6">
        <f t="shared" si="0"/>
        <v>949.05</v>
      </c>
      <c r="E12" s="6">
        <f t="shared" si="1"/>
        <v>49.95</v>
      </c>
      <c r="F12" s="7"/>
      <c r="G12" s="7"/>
      <c r="H12" s="7"/>
      <c r="I12" s="7">
        <f>C12</f>
        <v>999</v>
      </c>
      <c r="J12" s="7">
        <f>C12</f>
        <v>999</v>
      </c>
      <c r="K12" s="7">
        <f>C12</f>
        <v>999</v>
      </c>
      <c r="L12" s="7">
        <f>E12</f>
        <v>49.95</v>
      </c>
      <c r="M12" s="8">
        <f>E12</f>
        <v>49.95</v>
      </c>
      <c r="N12" s="8">
        <f>E12</f>
        <v>49.95</v>
      </c>
      <c r="O12" s="8"/>
      <c r="P12" s="8"/>
      <c r="Q12" s="8"/>
      <c r="R12" s="8"/>
      <c r="S12" s="8"/>
      <c r="T12" s="8"/>
      <c r="U12" s="8"/>
      <c r="V12" s="8"/>
      <c r="W12" s="8"/>
      <c r="X12" s="8"/>
      <c r="Y12" s="2"/>
      <c r="Z12" s="2"/>
      <c r="AA12" s="2"/>
      <c r="AB12" s="2"/>
      <c r="AC12" s="2"/>
    </row>
    <row r="13" spans="1:36" x14ac:dyDescent="0.25">
      <c r="A13" s="32"/>
      <c r="B13" s="5" t="s">
        <v>6</v>
      </c>
      <c r="C13" s="6">
        <v>1151</v>
      </c>
      <c r="D13" s="6">
        <f t="shared" si="0"/>
        <v>1093.45</v>
      </c>
      <c r="E13" s="6">
        <f t="shared" si="1"/>
        <v>57.550000000000004</v>
      </c>
      <c r="F13" s="7"/>
      <c r="G13" s="7"/>
      <c r="H13" s="7"/>
      <c r="I13" s="7"/>
      <c r="J13" s="7">
        <f>C13</f>
        <v>1151</v>
      </c>
      <c r="K13" s="7">
        <f>C13</f>
        <v>1151</v>
      </c>
      <c r="L13" s="7">
        <f>C13</f>
        <v>1151</v>
      </c>
      <c r="M13" s="8">
        <f>E13</f>
        <v>57.550000000000004</v>
      </c>
      <c r="N13" s="8">
        <f>E13</f>
        <v>57.550000000000004</v>
      </c>
      <c r="O13" s="8">
        <f>E13</f>
        <v>57.550000000000004</v>
      </c>
      <c r="P13" s="8"/>
      <c r="Q13" s="8"/>
      <c r="R13" s="8"/>
      <c r="S13" s="8"/>
      <c r="T13" s="8"/>
      <c r="U13" s="8"/>
      <c r="V13" s="8"/>
      <c r="W13" s="8"/>
      <c r="X13" s="8"/>
      <c r="Y13" s="2"/>
      <c r="Z13" s="2"/>
      <c r="AA13" s="2"/>
      <c r="AB13" s="2"/>
      <c r="AC13" s="2"/>
    </row>
    <row r="14" spans="1:36" x14ac:dyDescent="0.25">
      <c r="A14" s="32"/>
      <c r="B14" s="5" t="s">
        <v>7</v>
      </c>
      <c r="C14" s="6">
        <v>755</v>
      </c>
      <c r="D14" s="6">
        <f t="shared" si="0"/>
        <v>717.25</v>
      </c>
      <c r="E14" s="6">
        <f t="shared" si="1"/>
        <v>37.75</v>
      </c>
      <c r="F14" s="7"/>
      <c r="G14" s="7"/>
      <c r="H14" s="7"/>
      <c r="I14" s="7"/>
      <c r="J14" s="7"/>
      <c r="K14" s="7">
        <f>C14</f>
        <v>755</v>
      </c>
      <c r="L14" s="7">
        <f>C14</f>
        <v>755</v>
      </c>
      <c r="M14" s="8">
        <f>C14</f>
        <v>755</v>
      </c>
      <c r="N14" s="8">
        <f>E14</f>
        <v>37.75</v>
      </c>
      <c r="O14" s="8">
        <f>E14</f>
        <v>37.75</v>
      </c>
      <c r="P14" s="8">
        <f>E14</f>
        <v>37.75</v>
      </c>
      <c r="Q14" s="8"/>
      <c r="R14" s="8"/>
      <c r="S14" s="8"/>
      <c r="T14" s="8"/>
      <c r="U14" s="8"/>
      <c r="V14" s="8"/>
      <c r="W14" s="8"/>
      <c r="X14" s="8"/>
      <c r="Y14" s="2"/>
      <c r="Z14" s="2"/>
      <c r="AA14" s="2"/>
      <c r="AB14" s="2"/>
      <c r="AC14" s="2"/>
    </row>
    <row r="15" spans="1:36" x14ac:dyDescent="0.25">
      <c r="A15" s="32"/>
      <c r="B15" s="5" t="s">
        <v>8</v>
      </c>
      <c r="C15" s="6">
        <v>734</v>
      </c>
      <c r="D15" s="6">
        <f t="shared" si="0"/>
        <v>697.3</v>
      </c>
      <c r="E15" s="6">
        <f t="shared" si="1"/>
        <v>36.700000000000003</v>
      </c>
      <c r="F15" s="7"/>
      <c r="G15" s="7"/>
      <c r="H15" s="7"/>
      <c r="I15" s="7"/>
      <c r="J15" s="7"/>
      <c r="K15" s="7"/>
      <c r="L15" s="7">
        <f>C15</f>
        <v>734</v>
      </c>
      <c r="M15" s="8">
        <f>C15</f>
        <v>734</v>
      </c>
      <c r="N15" s="8">
        <f>C15</f>
        <v>734</v>
      </c>
      <c r="O15" s="8">
        <f>E15</f>
        <v>36.700000000000003</v>
      </c>
      <c r="P15" s="8">
        <f>E15</f>
        <v>36.700000000000003</v>
      </c>
      <c r="Q15" s="8">
        <f>E15</f>
        <v>36.700000000000003</v>
      </c>
      <c r="R15" s="8"/>
      <c r="S15" s="8"/>
      <c r="T15" s="8"/>
      <c r="U15" s="8"/>
      <c r="V15" s="8"/>
      <c r="W15" s="8"/>
      <c r="X15" s="8"/>
      <c r="Y15" s="2"/>
      <c r="Z15" s="2"/>
      <c r="AA15" s="2"/>
      <c r="AB15" s="2"/>
      <c r="AC15" s="2"/>
    </row>
    <row r="16" spans="1:36" x14ac:dyDescent="0.25">
      <c r="A16" s="32"/>
      <c r="B16" s="5" t="s">
        <v>9</v>
      </c>
      <c r="C16" s="6">
        <v>393</v>
      </c>
      <c r="D16" s="6">
        <f t="shared" si="0"/>
        <v>373.34999999999997</v>
      </c>
      <c r="E16" s="6">
        <f t="shared" si="1"/>
        <v>19.650000000000002</v>
      </c>
      <c r="F16" s="7"/>
      <c r="G16" s="7"/>
      <c r="H16" s="7"/>
      <c r="I16" s="7"/>
      <c r="J16" s="7"/>
      <c r="K16" s="7"/>
      <c r="L16" s="7"/>
      <c r="M16" s="8">
        <f>C16</f>
        <v>393</v>
      </c>
      <c r="N16" s="8">
        <f>C16</f>
        <v>393</v>
      </c>
      <c r="O16" s="8">
        <f>C16</f>
        <v>393</v>
      </c>
      <c r="P16" s="8">
        <f>E16</f>
        <v>19.650000000000002</v>
      </c>
      <c r="Q16" s="8">
        <f>E16</f>
        <v>19.650000000000002</v>
      </c>
      <c r="R16" s="8">
        <f>E16</f>
        <v>19.650000000000002</v>
      </c>
      <c r="S16" s="8"/>
      <c r="T16" s="8"/>
      <c r="U16" s="8"/>
      <c r="V16" s="8"/>
      <c r="W16" s="8"/>
      <c r="X16" s="8"/>
      <c r="Y16" s="2"/>
      <c r="Z16" s="2"/>
      <c r="AA16" s="2"/>
      <c r="AB16" s="2"/>
      <c r="AC16" s="2"/>
    </row>
    <row r="17" spans="1:29" x14ac:dyDescent="0.25">
      <c r="A17" s="32"/>
      <c r="B17" s="5" t="s">
        <v>10</v>
      </c>
      <c r="C17" s="6">
        <v>455</v>
      </c>
      <c r="D17" s="6">
        <f t="shared" si="0"/>
        <v>432.25</v>
      </c>
      <c r="E17" s="6">
        <f t="shared" si="1"/>
        <v>22.75</v>
      </c>
      <c r="F17" s="7"/>
      <c r="G17" s="7"/>
      <c r="H17" s="7"/>
      <c r="I17" s="7"/>
      <c r="J17" s="7"/>
      <c r="K17" s="7"/>
      <c r="L17" s="7"/>
      <c r="M17" s="8"/>
      <c r="N17" s="8">
        <f>C17</f>
        <v>455</v>
      </c>
      <c r="O17" s="8">
        <f>C17</f>
        <v>455</v>
      </c>
      <c r="P17" s="8">
        <f>C17</f>
        <v>455</v>
      </c>
      <c r="Q17" s="8">
        <f>E17</f>
        <v>22.75</v>
      </c>
      <c r="R17" s="8">
        <f>E17</f>
        <v>22.75</v>
      </c>
      <c r="S17" s="8">
        <f>E17</f>
        <v>22.75</v>
      </c>
      <c r="T17" s="8"/>
      <c r="U17" s="8"/>
      <c r="V17" s="8"/>
      <c r="W17" s="8"/>
      <c r="X17" s="8"/>
      <c r="Y17" s="2"/>
      <c r="Z17" s="2"/>
      <c r="AA17" s="2"/>
      <c r="AB17" s="2"/>
      <c r="AC17" s="2"/>
    </row>
    <row r="18" spans="1:29" x14ac:dyDescent="0.25">
      <c r="A18" s="32"/>
      <c r="B18" s="5" t="s">
        <v>20</v>
      </c>
      <c r="C18" s="6">
        <v>521</v>
      </c>
      <c r="D18" s="6">
        <f>C18*$D$2</f>
        <v>494.95</v>
      </c>
      <c r="E18" s="6">
        <f>C18*$E$2</f>
        <v>26.05</v>
      </c>
      <c r="F18" s="7"/>
      <c r="G18" s="7"/>
      <c r="H18" s="7"/>
      <c r="I18" s="7"/>
      <c r="J18" s="7"/>
      <c r="K18" s="7"/>
      <c r="L18" s="7"/>
      <c r="M18" s="8"/>
      <c r="N18" s="8"/>
      <c r="O18" s="8">
        <f>C18</f>
        <v>521</v>
      </c>
      <c r="P18" s="8">
        <f>C18</f>
        <v>521</v>
      </c>
      <c r="Q18" s="8">
        <f>C18</f>
        <v>521</v>
      </c>
      <c r="R18" s="8">
        <f>E18</f>
        <v>26.05</v>
      </c>
      <c r="S18" s="8">
        <f>E18</f>
        <v>26.05</v>
      </c>
      <c r="T18" s="8">
        <f>E18</f>
        <v>26.05</v>
      </c>
      <c r="U18" s="8"/>
      <c r="V18" s="8"/>
      <c r="W18" s="8"/>
      <c r="X18" s="8"/>
      <c r="Y18" s="2"/>
      <c r="Z18" s="2"/>
      <c r="AA18" s="2"/>
      <c r="AB18" s="2"/>
      <c r="AC18" s="2"/>
    </row>
    <row r="19" spans="1:29" x14ac:dyDescent="0.25">
      <c r="A19" s="32"/>
      <c r="B19" s="5" t="s">
        <v>21</v>
      </c>
      <c r="C19" s="6">
        <v>521</v>
      </c>
      <c r="D19" s="6">
        <f>C19*$D$2</f>
        <v>494.95</v>
      </c>
      <c r="E19" s="6">
        <f>C19*$E$2</f>
        <v>26.05</v>
      </c>
      <c r="F19" s="7"/>
      <c r="G19" s="7"/>
      <c r="H19" s="7"/>
      <c r="I19" s="7"/>
      <c r="J19" s="7"/>
      <c r="K19" s="7"/>
      <c r="L19" s="7"/>
      <c r="M19" s="8"/>
      <c r="N19" s="8"/>
      <c r="O19" s="8"/>
      <c r="P19" s="8">
        <f>C19</f>
        <v>521</v>
      </c>
      <c r="Q19" s="8">
        <f>C19</f>
        <v>521</v>
      </c>
      <c r="R19" s="8">
        <f>C19</f>
        <v>521</v>
      </c>
      <c r="S19" s="8">
        <f>E19</f>
        <v>26.05</v>
      </c>
      <c r="T19" s="8">
        <f>E19</f>
        <v>26.05</v>
      </c>
      <c r="U19" s="8">
        <f>E19</f>
        <v>26.05</v>
      </c>
      <c r="V19" s="8"/>
      <c r="W19" s="8"/>
      <c r="X19" s="8"/>
      <c r="Y19" s="2"/>
      <c r="Z19" s="2"/>
      <c r="AA19" s="2"/>
      <c r="AB19" s="2"/>
      <c r="AC19" s="2"/>
    </row>
    <row r="20" spans="1:29" x14ac:dyDescent="0.25">
      <c r="A20" s="32"/>
      <c r="B20" s="5" t="s">
        <v>22</v>
      </c>
      <c r="C20" s="6">
        <v>460</v>
      </c>
      <c r="D20" s="6">
        <f t="shared" ref="D20:D27" si="2">C20*$D$2</f>
        <v>437</v>
      </c>
      <c r="E20" s="6">
        <f t="shared" ref="E20:E27" si="3">C20*$E$2</f>
        <v>23</v>
      </c>
      <c r="F20" s="7"/>
      <c r="G20" s="7"/>
      <c r="H20" s="7"/>
      <c r="I20" s="7"/>
      <c r="J20" s="7"/>
      <c r="K20" s="7"/>
      <c r="L20" s="7"/>
      <c r="M20" s="8"/>
      <c r="N20" s="8"/>
      <c r="O20" s="8"/>
      <c r="P20" s="8"/>
      <c r="Q20" s="8">
        <f>C20</f>
        <v>460</v>
      </c>
      <c r="R20" s="8">
        <f>C20</f>
        <v>460</v>
      </c>
      <c r="S20" s="8">
        <f>C20</f>
        <v>460</v>
      </c>
      <c r="T20" s="8">
        <f>E20</f>
        <v>23</v>
      </c>
      <c r="U20" s="8">
        <f>E20</f>
        <v>23</v>
      </c>
      <c r="V20" s="8">
        <f>E20</f>
        <v>23</v>
      </c>
      <c r="W20" s="8"/>
      <c r="X20" s="8"/>
      <c r="Y20" s="2"/>
      <c r="Z20" s="2"/>
      <c r="AA20" s="2"/>
      <c r="AB20" s="2"/>
      <c r="AC20" s="2"/>
    </row>
    <row r="21" spans="1:29" x14ac:dyDescent="0.25">
      <c r="A21" s="32"/>
      <c r="B21" s="5" t="s">
        <v>23</v>
      </c>
      <c r="C21" s="6">
        <v>350</v>
      </c>
      <c r="D21" s="6">
        <f t="shared" si="2"/>
        <v>332.5</v>
      </c>
      <c r="E21" s="6">
        <f t="shared" si="3"/>
        <v>17.5</v>
      </c>
      <c r="F21" s="7"/>
      <c r="G21" s="7"/>
      <c r="H21" s="7"/>
      <c r="I21" s="7"/>
      <c r="J21" s="7"/>
      <c r="K21" s="7"/>
      <c r="L21" s="7"/>
      <c r="M21" s="8"/>
      <c r="N21" s="8"/>
      <c r="O21" s="8"/>
      <c r="P21" s="8"/>
      <c r="Q21" s="8"/>
      <c r="R21" s="8">
        <f>C21</f>
        <v>350</v>
      </c>
      <c r="S21" s="8">
        <f>C21</f>
        <v>350</v>
      </c>
      <c r="T21" s="8">
        <f>C21</f>
        <v>350</v>
      </c>
      <c r="U21" s="8">
        <f>E21</f>
        <v>17.5</v>
      </c>
      <c r="V21" s="8">
        <f>E21</f>
        <v>17.5</v>
      </c>
      <c r="W21" s="8">
        <f>E21</f>
        <v>17.5</v>
      </c>
      <c r="X21" s="8"/>
      <c r="Y21" s="2"/>
      <c r="Z21" s="2"/>
      <c r="AA21" s="2"/>
      <c r="AB21" s="2"/>
      <c r="AC21" s="2"/>
    </row>
    <row r="22" spans="1:29" x14ac:dyDescent="0.25">
      <c r="A22" s="32"/>
      <c r="B22" s="5" t="s">
        <v>24</v>
      </c>
      <c r="C22" s="6">
        <v>350</v>
      </c>
      <c r="D22" s="6">
        <f t="shared" si="2"/>
        <v>332.5</v>
      </c>
      <c r="E22" s="6">
        <f t="shared" si="3"/>
        <v>17.5</v>
      </c>
      <c r="F22" s="7"/>
      <c r="G22" s="7"/>
      <c r="H22" s="7"/>
      <c r="I22" s="7"/>
      <c r="J22" s="7"/>
      <c r="K22" s="7"/>
      <c r="L22" s="7"/>
      <c r="M22" s="8"/>
      <c r="N22" s="8"/>
      <c r="O22" s="8"/>
      <c r="P22" s="8"/>
      <c r="Q22" s="8"/>
      <c r="R22" s="8"/>
      <c r="S22" s="8">
        <f>C22</f>
        <v>350</v>
      </c>
      <c r="T22" s="8">
        <f>C22</f>
        <v>350</v>
      </c>
      <c r="U22" s="8">
        <f>C22</f>
        <v>350</v>
      </c>
      <c r="V22" s="8">
        <f>E22</f>
        <v>17.5</v>
      </c>
      <c r="W22" s="8">
        <f>E22</f>
        <v>17.5</v>
      </c>
      <c r="X22" s="8">
        <f>E22</f>
        <v>17.5</v>
      </c>
      <c r="Y22" s="2"/>
      <c r="Z22" s="2"/>
      <c r="AA22" s="2"/>
      <c r="AB22" s="2"/>
      <c r="AC22" s="2"/>
    </row>
    <row r="23" spans="1:29" x14ac:dyDescent="0.25">
      <c r="A23" s="32"/>
      <c r="B23" s="5" t="s">
        <v>25</v>
      </c>
      <c r="C23" s="6">
        <v>350</v>
      </c>
      <c r="D23" s="6">
        <f t="shared" si="2"/>
        <v>332.5</v>
      </c>
      <c r="E23" s="6">
        <f t="shared" si="3"/>
        <v>17.5</v>
      </c>
      <c r="F23" s="7"/>
      <c r="G23" s="7"/>
      <c r="H23" s="7"/>
      <c r="I23" s="7"/>
      <c r="J23" s="7"/>
      <c r="K23" s="7"/>
      <c r="L23" s="7"/>
      <c r="M23" s="8"/>
      <c r="N23" s="8"/>
      <c r="O23" s="8"/>
      <c r="P23" s="8"/>
      <c r="Q23" s="8"/>
      <c r="R23" s="8"/>
      <c r="S23" s="8"/>
      <c r="T23" s="8">
        <f>C23</f>
        <v>350</v>
      </c>
      <c r="U23" s="8">
        <f>C23</f>
        <v>350</v>
      </c>
      <c r="V23" s="8">
        <f>C23</f>
        <v>350</v>
      </c>
      <c r="W23" s="8">
        <f>E23</f>
        <v>17.5</v>
      </c>
      <c r="X23" s="8">
        <f>E23</f>
        <v>17.5</v>
      </c>
      <c r="Y23" s="2">
        <f>E23</f>
        <v>17.5</v>
      </c>
      <c r="Z23" s="2"/>
      <c r="AA23" s="2"/>
      <c r="AB23" s="2"/>
      <c r="AC23" s="2"/>
    </row>
    <row r="24" spans="1:29" x14ac:dyDescent="0.25">
      <c r="A24" s="32"/>
      <c r="B24" s="5" t="s">
        <v>26</v>
      </c>
      <c r="C24" s="6">
        <v>350</v>
      </c>
      <c r="D24" s="6">
        <f t="shared" si="2"/>
        <v>332.5</v>
      </c>
      <c r="E24" s="6">
        <f t="shared" si="3"/>
        <v>17.5</v>
      </c>
      <c r="F24" s="7"/>
      <c r="G24" s="7"/>
      <c r="H24" s="7"/>
      <c r="I24" s="7"/>
      <c r="J24" s="7"/>
      <c r="K24" s="7"/>
      <c r="L24" s="7"/>
      <c r="M24" s="8"/>
      <c r="N24" s="8"/>
      <c r="O24" s="8"/>
      <c r="P24" s="8"/>
      <c r="Q24" s="8"/>
      <c r="R24" s="8"/>
      <c r="S24" s="8"/>
      <c r="T24" s="8"/>
      <c r="U24" s="8">
        <f>C24</f>
        <v>350</v>
      </c>
      <c r="V24" s="8">
        <f>C24</f>
        <v>350</v>
      </c>
      <c r="W24" s="8">
        <f>C24</f>
        <v>350</v>
      </c>
      <c r="X24" s="8">
        <f>E24</f>
        <v>17.5</v>
      </c>
      <c r="Y24" s="2">
        <f>E24</f>
        <v>17.5</v>
      </c>
      <c r="Z24" s="2">
        <f>E24</f>
        <v>17.5</v>
      </c>
      <c r="AA24" s="2"/>
      <c r="AB24" s="2"/>
      <c r="AC24" s="2"/>
    </row>
    <row r="25" spans="1:29" x14ac:dyDescent="0.25">
      <c r="A25" s="32"/>
      <c r="B25" s="5" t="s">
        <v>27</v>
      </c>
      <c r="C25" s="6">
        <v>0</v>
      </c>
      <c r="D25" s="6">
        <f t="shared" si="2"/>
        <v>0</v>
      </c>
      <c r="E25" s="6">
        <f t="shared" si="3"/>
        <v>0</v>
      </c>
      <c r="F25" s="7"/>
      <c r="G25" s="7"/>
      <c r="H25" s="7"/>
      <c r="I25" s="7"/>
      <c r="J25" s="7"/>
      <c r="K25" s="7"/>
      <c r="L25" s="7"/>
      <c r="M25" s="8"/>
      <c r="N25" s="8"/>
      <c r="O25" s="8"/>
      <c r="P25" s="8"/>
      <c r="Q25" s="8"/>
      <c r="R25" s="8"/>
      <c r="S25" s="8"/>
      <c r="T25" s="8"/>
      <c r="U25" s="8"/>
      <c r="V25" s="8">
        <f>C25</f>
        <v>0</v>
      </c>
      <c r="W25" s="8">
        <f>C25</f>
        <v>0</v>
      </c>
      <c r="X25" s="8">
        <f>C25</f>
        <v>0</v>
      </c>
      <c r="Y25" s="2">
        <f>E25</f>
        <v>0</v>
      </c>
      <c r="Z25" s="2">
        <f>E25</f>
        <v>0</v>
      </c>
      <c r="AA25" s="2">
        <f>E25</f>
        <v>0</v>
      </c>
      <c r="AB25" s="2"/>
      <c r="AC25" s="2"/>
    </row>
    <row r="26" spans="1:29" x14ac:dyDescent="0.25">
      <c r="A26" s="32"/>
      <c r="B26" s="5" t="s">
        <v>28</v>
      </c>
      <c r="C26" s="6">
        <v>0</v>
      </c>
      <c r="D26" s="6">
        <f t="shared" si="2"/>
        <v>0</v>
      </c>
      <c r="E26" s="6">
        <f t="shared" si="3"/>
        <v>0</v>
      </c>
      <c r="F26" s="7"/>
      <c r="G26" s="7"/>
      <c r="H26" s="7"/>
      <c r="I26" s="7"/>
      <c r="J26" s="7"/>
      <c r="K26" s="7"/>
      <c r="L26" s="7"/>
      <c r="M26" s="8"/>
      <c r="N26" s="8"/>
      <c r="O26" s="8"/>
      <c r="P26" s="8"/>
      <c r="Q26" s="8"/>
      <c r="R26" s="8"/>
      <c r="S26" s="8"/>
      <c r="T26" s="8"/>
      <c r="U26" s="8"/>
      <c r="V26" s="8"/>
      <c r="W26" s="8">
        <f>C26</f>
        <v>0</v>
      </c>
      <c r="X26" s="8">
        <f>C26</f>
        <v>0</v>
      </c>
      <c r="Y26" s="2">
        <f>C26</f>
        <v>0</v>
      </c>
      <c r="Z26" s="2">
        <f>E26</f>
        <v>0</v>
      </c>
      <c r="AA26" s="2">
        <f>E26</f>
        <v>0</v>
      </c>
      <c r="AB26" s="2">
        <f>E26</f>
        <v>0</v>
      </c>
      <c r="AC26" s="2"/>
    </row>
    <row r="27" spans="1:29" x14ac:dyDescent="0.25">
      <c r="A27" s="33"/>
      <c r="B27" s="5" t="s">
        <v>29</v>
      </c>
      <c r="C27" s="6">
        <v>0</v>
      </c>
      <c r="D27" s="6">
        <f t="shared" si="2"/>
        <v>0</v>
      </c>
      <c r="E27" s="6">
        <f t="shared" si="3"/>
        <v>0</v>
      </c>
      <c r="F27" s="7"/>
      <c r="G27" s="7"/>
      <c r="H27" s="7"/>
      <c r="I27" s="7"/>
      <c r="J27" s="7"/>
      <c r="K27" s="7"/>
      <c r="L27" s="7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>
        <f>C27</f>
        <v>0</v>
      </c>
      <c r="Y27" s="2">
        <f>C27</f>
        <v>0</v>
      </c>
      <c r="Z27" s="2">
        <f>C27</f>
        <v>0</v>
      </c>
      <c r="AA27" s="2">
        <f>E27</f>
        <v>0</v>
      </c>
      <c r="AB27" s="2">
        <f>E27</f>
        <v>0</v>
      </c>
      <c r="AC27" s="2">
        <f>E27</f>
        <v>0</v>
      </c>
    </row>
    <row r="28" spans="1:29" x14ac:dyDescent="0.25">
      <c r="A28" s="19"/>
      <c r="B28" s="5"/>
      <c r="C28" s="6"/>
      <c r="D28" s="6"/>
      <c r="E28" s="6"/>
      <c r="F28" s="7"/>
      <c r="G28" s="7"/>
      <c r="H28" s="7"/>
      <c r="I28" s="7"/>
      <c r="J28" s="7"/>
      <c r="K28" s="7"/>
      <c r="L28" s="7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20"/>
      <c r="Z28" s="20"/>
      <c r="AA28" s="20"/>
      <c r="AB28" s="20"/>
      <c r="AC28" s="20"/>
    </row>
    <row r="29" spans="1:29" x14ac:dyDescent="0.25">
      <c r="A29" s="19"/>
      <c r="B29" s="5"/>
      <c r="C29" s="6"/>
      <c r="D29" s="6"/>
      <c r="E29" s="6"/>
      <c r="F29" s="7"/>
      <c r="G29" s="7"/>
      <c r="H29" s="7"/>
      <c r="I29" s="7"/>
      <c r="J29" s="7"/>
      <c r="K29" s="7"/>
      <c r="L29" s="7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20"/>
      <c r="Z29" s="20"/>
      <c r="AA29" s="20"/>
      <c r="AB29" s="20"/>
      <c r="AC29" s="20"/>
    </row>
    <row r="30" spans="1:29" s="24" customFormat="1" x14ac:dyDescent="0.25">
      <c r="A30" s="21"/>
      <c r="B30" s="22" t="s">
        <v>27</v>
      </c>
      <c r="C30" s="23">
        <v>350</v>
      </c>
      <c r="D30" s="23">
        <f t="shared" ref="D30:D35" si="4">C30*$D$2</f>
        <v>332.5</v>
      </c>
      <c r="E30" s="23">
        <f t="shared" ref="E30:E35" si="5">C30*$E$2</f>
        <v>17.5</v>
      </c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>
        <f>C30</f>
        <v>350</v>
      </c>
      <c r="W30" s="22">
        <f>C30</f>
        <v>350</v>
      </c>
      <c r="X30" s="22">
        <f>C30</f>
        <v>350</v>
      </c>
      <c r="Y30" s="22">
        <f>E30</f>
        <v>17.5</v>
      </c>
      <c r="Z30" s="22">
        <f>E30</f>
        <v>17.5</v>
      </c>
      <c r="AA30" s="22">
        <f>E30</f>
        <v>17.5</v>
      </c>
      <c r="AB30" s="22"/>
      <c r="AC30" s="22"/>
    </row>
    <row r="31" spans="1:29" s="24" customFormat="1" x14ac:dyDescent="0.25">
      <c r="A31" s="21"/>
      <c r="B31" s="22" t="s">
        <v>28</v>
      </c>
      <c r="C31" s="23">
        <v>350</v>
      </c>
      <c r="D31" s="23">
        <f t="shared" si="4"/>
        <v>332.5</v>
      </c>
      <c r="E31" s="23">
        <f t="shared" si="5"/>
        <v>17.5</v>
      </c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>
        <f>C31</f>
        <v>350</v>
      </c>
      <c r="X31" s="22">
        <f>C31</f>
        <v>350</v>
      </c>
      <c r="Y31" s="22">
        <f>C31</f>
        <v>350</v>
      </c>
      <c r="Z31" s="22">
        <f>E31</f>
        <v>17.5</v>
      </c>
      <c r="AA31" s="22">
        <f>E31</f>
        <v>17.5</v>
      </c>
      <c r="AB31" s="22">
        <f>E31</f>
        <v>17.5</v>
      </c>
      <c r="AC31" s="22"/>
    </row>
    <row r="32" spans="1:29" s="24" customFormat="1" x14ac:dyDescent="0.25">
      <c r="A32" s="21"/>
      <c r="B32" s="22" t="s">
        <v>29</v>
      </c>
      <c r="C32" s="23">
        <v>350</v>
      </c>
      <c r="D32" s="23">
        <f t="shared" si="4"/>
        <v>332.5</v>
      </c>
      <c r="E32" s="23">
        <f t="shared" si="5"/>
        <v>17.5</v>
      </c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>
        <f>C32</f>
        <v>350</v>
      </c>
      <c r="Y32" s="22">
        <f>C32</f>
        <v>350</v>
      </c>
      <c r="Z32" s="22">
        <f>C32</f>
        <v>350</v>
      </c>
      <c r="AA32" s="22">
        <f>E32</f>
        <v>17.5</v>
      </c>
      <c r="AB32" s="22">
        <f>E32</f>
        <v>17.5</v>
      </c>
      <c r="AC32" s="22">
        <f>E32</f>
        <v>17.5</v>
      </c>
    </row>
    <row r="33" spans="1:32" s="24" customFormat="1" x14ac:dyDescent="0.25">
      <c r="A33" s="21"/>
      <c r="B33" s="22" t="s">
        <v>9</v>
      </c>
      <c r="C33" s="23">
        <v>350</v>
      </c>
      <c r="D33" s="23">
        <f t="shared" si="4"/>
        <v>332.5</v>
      </c>
      <c r="E33" s="23">
        <f t="shared" si="5"/>
        <v>17.5</v>
      </c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>
        <f>C33</f>
        <v>350</v>
      </c>
      <c r="Z33" s="22">
        <f>C33</f>
        <v>350</v>
      </c>
      <c r="AA33" s="22">
        <f>C33</f>
        <v>350</v>
      </c>
      <c r="AB33" s="22">
        <f>E33</f>
        <v>17.5</v>
      </c>
      <c r="AC33" s="22">
        <f>E33</f>
        <v>17.5</v>
      </c>
      <c r="AD33" s="24">
        <f>E33</f>
        <v>17.5</v>
      </c>
    </row>
    <row r="34" spans="1:32" s="24" customFormat="1" x14ac:dyDescent="0.25">
      <c r="A34" s="21"/>
      <c r="B34" s="22" t="s">
        <v>10</v>
      </c>
      <c r="C34" s="23">
        <v>350</v>
      </c>
      <c r="D34" s="23">
        <f t="shared" si="4"/>
        <v>332.5</v>
      </c>
      <c r="E34" s="23">
        <f t="shared" si="5"/>
        <v>17.5</v>
      </c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>
        <f>C34</f>
        <v>350</v>
      </c>
      <c r="AA34" s="22">
        <f>C34</f>
        <v>350</v>
      </c>
      <c r="AB34" s="22">
        <f>C34</f>
        <v>350</v>
      </c>
      <c r="AC34" s="22">
        <f>E34</f>
        <v>17.5</v>
      </c>
      <c r="AD34" s="24">
        <f>E34</f>
        <v>17.5</v>
      </c>
      <c r="AE34" s="24">
        <f>E34</f>
        <v>17.5</v>
      </c>
    </row>
    <row r="35" spans="1:32" s="24" customFormat="1" x14ac:dyDescent="0.25">
      <c r="A35" s="21"/>
      <c r="B35" s="22" t="s">
        <v>11</v>
      </c>
      <c r="C35" s="23">
        <v>350</v>
      </c>
      <c r="D35" s="23">
        <f t="shared" si="4"/>
        <v>332.5</v>
      </c>
      <c r="E35" s="23">
        <f t="shared" si="5"/>
        <v>17.5</v>
      </c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>
        <f>C35</f>
        <v>350</v>
      </c>
      <c r="AB35" s="22">
        <f>C35</f>
        <v>350</v>
      </c>
      <c r="AC35" s="22">
        <f>C35</f>
        <v>350</v>
      </c>
      <c r="AD35" s="24">
        <f>E35</f>
        <v>17.5</v>
      </c>
      <c r="AE35" s="24">
        <f>E35</f>
        <v>17.5</v>
      </c>
      <c r="AF35" s="24">
        <f>E35</f>
        <v>17.5</v>
      </c>
    </row>
    <row r="36" spans="1:32" s="10" customFormat="1" x14ac:dyDescent="0.25">
      <c r="A36" s="9"/>
      <c r="B36" s="5"/>
      <c r="C36" s="6"/>
      <c r="D36" s="6"/>
      <c r="E36" s="6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</row>
    <row r="37" spans="1:32" s="10" customFormat="1" hidden="1" x14ac:dyDescent="0.25">
      <c r="A37" s="9"/>
      <c r="B37" s="5"/>
      <c r="C37" s="1"/>
      <c r="D37" s="1">
        <v>0.88</v>
      </c>
      <c r="E37" s="1">
        <v>0.12</v>
      </c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</row>
    <row r="38" spans="1:32" s="10" customFormat="1" hidden="1" x14ac:dyDescent="0.25">
      <c r="A38" s="9"/>
      <c r="B38" s="5"/>
      <c r="C38" s="2" t="s">
        <v>32</v>
      </c>
      <c r="D38" s="2" t="s">
        <v>0</v>
      </c>
      <c r="E38" s="2" t="s">
        <v>1</v>
      </c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</row>
    <row r="39" spans="1:32" hidden="1" x14ac:dyDescent="0.25">
      <c r="A39" s="34" t="s">
        <v>15</v>
      </c>
      <c r="B39" s="5" t="s">
        <v>8</v>
      </c>
      <c r="C39" s="6">
        <v>114</v>
      </c>
      <c r="D39" s="6">
        <f>C39*$D$37</f>
        <v>100.32000000000001</v>
      </c>
      <c r="E39" s="6">
        <f>C39*$E$37</f>
        <v>13.68</v>
      </c>
      <c r="F39" s="7"/>
      <c r="G39" s="7"/>
      <c r="H39" s="7"/>
      <c r="I39" s="7"/>
      <c r="J39" s="7"/>
      <c r="K39" s="7"/>
      <c r="L39" s="7">
        <f>C39</f>
        <v>114</v>
      </c>
      <c r="M39" s="8">
        <f>C39</f>
        <v>114</v>
      </c>
      <c r="N39" s="8">
        <f>C39</f>
        <v>114</v>
      </c>
      <c r="O39" s="8">
        <f>E39</f>
        <v>13.68</v>
      </c>
      <c r="P39" s="8">
        <f>E39</f>
        <v>13.68</v>
      </c>
      <c r="Q39" s="8">
        <f>E39</f>
        <v>13.68</v>
      </c>
      <c r="R39" s="8"/>
      <c r="S39" s="8"/>
      <c r="T39" s="8"/>
      <c r="U39" s="8"/>
      <c r="V39" s="8"/>
      <c r="W39" s="8"/>
      <c r="X39" s="8"/>
      <c r="Y39" s="2"/>
      <c r="Z39" s="2"/>
      <c r="AA39" s="2"/>
      <c r="AB39" s="2"/>
      <c r="AC39" s="2"/>
    </row>
    <row r="40" spans="1:32" hidden="1" x14ac:dyDescent="0.25">
      <c r="A40" s="35"/>
      <c r="B40" s="5" t="s">
        <v>18</v>
      </c>
      <c r="C40" s="6">
        <v>495</v>
      </c>
      <c r="D40" s="6">
        <f t="shared" ref="D40:D51" si="6">C40*$D$37</f>
        <v>435.6</v>
      </c>
      <c r="E40" s="6">
        <f t="shared" ref="E40:E51" si="7">C40*$E$37</f>
        <v>59.4</v>
      </c>
      <c r="F40" s="7"/>
      <c r="G40" s="7"/>
      <c r="H40" s="7"/>
      <c r="I40" s="7"/>
      <c r="J40" s="7"/>
      <c r="K40" s="7"/>
      <c r="L40" s="7"/>
      <c r="M40" s="8">
        <f>C40</f>
        <v>495</v>
      </c>
      <c r="N40" s="8">
        <f>C40</f>
        <v>495</v>
      </c>
      <c r="O40" s="8">
        <f>C40</f>
        <v>495</v>
      </c>
      <c r="P40" s="8">
        <f>E40</f>
        <v>59.4</v>
      </c>
      <c r="Q40" s="8">
        <f>E40</f>
        <v>59.4</v>
      </c>
      <c r="R40" s="8">
        <f>E40</f>
        <v>59.4</v>
      </c>
      <c r="S40" s="8"/>
      <c r="T40" s="8"/>
      <c r="U40" s="8"/>
      <c r="V40" s="8"/>
      <c r="W40" s="8"/>
      <c r="X40" s="8"/>
      <c r="Y40" s="2"/>
      <c r="Z40" s="2"/>
      <c r="AA40" s="2"/>
      <c r="AB40" s="2"/>
      <c r="AC40" s="2"/>
    </row>
    <row r="41" spans="1:32" hidden="1" x14ac:dyDescent="0.25">
      <c r="A41" s="35"/>
      <c r="B41" s="5" t="s">
        <v>19</v>
      </c>
      <c r="C41" s="6">
        <v>543</v>
      </c>
      <c r="D41" s="6">
        <f t="shared" si="6"/>
        <v>477.84</v>
      </c>
      <c r="E41" s="6">
        <f t="shared" si="7"/>
        <v>65.16</v>
      </c>
      <c r="F41" s="7"/>
      <c r="G41" s="7"/>
      <c r="H41" s="7"/>
      <c r="I41" s="7"/>
      <c r="J41" s="7"/>
      <c r="K41" s="7"/>
      <c r="L41" s="7"/>
      <c r="M41" s="8"/>
      <c r="N41" s="8">
        <f>C41</f>
        <v>543</v>
      </c>
      <c r="O41" s="8">
        <f>C41</f>
        <v>543</v>
      </c>
      <c r="P41" s="8">
        <f>C41</f>
        <v>543</v>
      </c>
      <c r="Q41" s="8">
        <f>E41</f>
        <v>65.16</v>
      </c>
      <c r="R41" s="8">
        <f>E41</f>
        <v>65.16</v>
      </c>
      <c r="S41" s="8">
        <f>E41</f>
        <v>65.16</v>
      </c>
      <c r="T41" s="8"/>
      <c r="U41" s="8"/>
      <c r="V41" s="8"/>
      <c r="W41" s="8"/>
      <c r="X41" s="8"/>
      <c r="Y41" s="2"/>
      <c r="Z41" s="2"/>
      <c r="AA41" s="2"/>
      <c r="AB41" s="2"/>
      <c r="AC41" s="2"/>
    </row>
    <row r="42" spans="1:32" s="10" customFormat="1" hidden="1" x14ac:dyDescent="0.25">
      <c r="A42" s="35"/>
      <c r="B42" s="5" t="s">
        <v>20</v>
      </c>
      <c r="C42" s="6">
        <v>640</v>
      </c>
      <c r="D42" s="6">
        <f t="shared" si="6"/>
        <v>563.20000000000005</v>
      </c>
      <c r="E42" s="6">
        <f t="shared" si="7"/>
        <v>76.8</v>
      </c>
      <c r="F42" s="7"/>
      <c r="G42" s="7"/>
      <c r="H42" s="7"/>
      <c r="I42" s="7"/>
      <c r="J42" s="7"/>
      <c r="K42" s="7"/>
      <c r="L42" s="7"/>
      <c r="M42" s="8"/>
      <c r="N42" s="8"/>
      <c r="O42" s="8">
        <f>C42</f>
        <v>640</v>
      </c>
      <c r="P42" s="8">
        <f>C42</f>
        <v>640</v>
      </c>
      <c r="Q42" s="8">
        <f>C42</f>
        <v>640</v>
      </c>
      <c r="R42" s="8">
        <f>E42</f>
        <v>76.8</v>
      </c>
      <c r="S42" s="8">
        <f>E42</f>
        <v>76.8</v>
      </c>
      <c r="T42" s="8">
        <f>E42</f>
        <v>76.8</v>
      </c>
      <c r="U42" s="8"/>
      <c r="V42" s="8"/>
      <c r="W42" s="8"/>
      <c r="X42" s="8"/>
      <c r="Y42" s="5"/>
      <c r="Z42" s="5"/>
      <c r="AA42" s="5"/>
      <c r="AB42" s="5"/>
      <c r="AC42" s="5"/>
    </row>
    <row r="43" spans="1:32" s="10" customFormat="1" hidden="1" x14ac:dyDescent="0.25">
      <c r="A43" s="35"/>
      <c r="B43" s="5" t="s">
        <v>21</v>
      </c>
      <c r="C43" s="6">
        <v>575</v>
      </c>
      <c r="D43" s="6">
        <f t="shared" si="6"/>
        <v>506</v>
      </c>
      <c r="E43" s="6">
        <f t="shared" si="7"/>
        <v>69</v>
      </c>
      <c r="F43" s="7"/>
      <c r="G43" s="7"/>
      <c r="H43" s="7"/>
      <c r="I43" s="7"/>
      <c r="J43" s="7"/>
      <c r="K43" s="7"/>
      <c r="L43" s="7"/>
      <c r="M43" s="8"/>
      <c r="N43" s="8"/>
      <c r="O43" s="8"/>
      <c r="P43" s="8">
        <f>C43</f>
        <v>575</v>
      </c>
      <c r="Q43" s="8">
        <f>C43</f>
        <v>575</v>
      </c>
      <c r="R43" s="8">
        <f>C43</f>
        <v>575</v>
      </c>
      <c r="S43" s="8">
        <f>E43</f>
        <v>69</v>
      </c>
      <c r="T43" s="8">
        <f>E43</f>
        <v>69</v>
      </c>
      <c r="U43" s="8">
        <f>E43</f>
        <v>69</v>
      </c>
      <c r="V43" s="8"/>
      <c r="W43" s="8"/>
      <c r="X43" s="8"/>
      <c r="Y43" s="5"/>
      <c r="Z43" s="5"/>
      <c r="AA43" s="5"/>
      <c r="AB43" s="5"/>
      <c r="AC43" s="5"/>
    </row>
    <row r="44" spans="1:32" s="10" customFormat="1" hidden="1" x14ac:dyDescent="0.25">
      <c r="A44" s="35"/>
      <c r="B44" s="5" t="s">
        <v>22</v>
      </c>
      <c r="C44" s="6">
        <v>538</v>
      </c>
      <c r="D44" s="6">
        <f t="shared" si="6"/>
        <v>473.44</v>
      </c>
      <c r="E44" s="6">
        <f t="shared" si="7"/>
        <v>64.56</v>
      </c>
      <c r="F44" s="7"/>
      <c r="G44" s="7"/>
      <c r="H44" s="7"/>
      <c r="I44" s="7"/>
      <c r="J44" s="7"/>
      <c r="K44" s="7"/>
      <c r="L44" s="7"/>
      <c r="M44" s="8"/>
      <c r="N44" s="8"/>
      <c r="O44" s="8"/>
      <c r="P44" s="8"/>
      <c r="Q44" s="8">
        <f>C44</f>
        <v>538</v>
      </c>
      <c r="R44" s="8">
        <f>C44</f>
        <v>538</v>
      </c>
      <c r="S44" s="8">
        <f>C44</f>
        <v>538</v>
      </c>
      <c r="T44" s="8">
        <f>E44</f>
        <v>64.56</v>
      </c>
      <c r="U44" s="8">
        <f>E44</f>
        <v>64.56</v>
      </c>
      <c r="V44" s="8">
        <f>E44</f>
        <v>64.56</v>
      </c>
      <c r="W44" s="8"/>
      <c r="X44" s="8"/>
      <c r="Y44" s="5"/>
      <c r="Z44" s="5"/>
      <c r="AA44" s="5"/>
      <c r="AB44" s="5"/>
      <c r="AC44" s="5"/>
    </row>
    <row r="45" spans="1:32" s="10" customFormat="1" hidden="1" x14ac:dyDescent="0.25">
      <c r="A45" s="35"/>
      <c r="B45" s="5" t="s">
        <v>23</v>
      </c>
      <c r="C45" s="6">
        <v>550</v>
      </c>
      <c r="D45" s="6">
        <f t="shared" si="6"/>
        <v>484</v>
      </c>
      <c r="E45" s="6">
        <f t="shared" si="7"/>
        <v>66</v>
      </c>
      <c r="F45" s="7"/>
      <c r="G45" s="7"/>
      <c r="H45" s="7"/>
      <c r="I45" s="7"/>
      <c r="J45" s="7"/>
      <c r="K45" s="7"/>
      <c r="L45" s="7"/>
      <c r="M45" s="8"/>
      <c r="N45" s="8"/>
      <c r="O45" s="8"/>
      <c r="P45" s="8"/>
      <c r="Q45" s="8"/>
      <c r="R45" s="8">
        <f>C45</f>
        <v>550</v>
      </c>
      <c r="S45" s="8">
        <f>C45</f>
        <v>550</v>
      </c>
      <c r="T45" s="8">
        <f>C45</f>
        <v>550</v>
      </c>
      <c r="U45" s="8">
        <f>E45</f>
        <v>66</v>
      </c>
      <c r="V45" s="8">
        <f>E45</f>
        <v>66</v>
      </c>
      <c r="W45" s="8">
        <f>E45</f>
        <v>66</v>
      </c>
      <c r="X45" s="8"/>
      <c r="Y45" s="5"/>
      <c r="Z45" s="5"/>
      <c r="AA45" s="5"/>
      <c r="AB45" s="5"/>
      <c r="AC45" s="5"/>
    </row>
    <row r="46" spans="1:32" s="10" customFormat="1" hidden="1" x14ac:dyDescent="0.25">
      <c r="A46" s="35"/>
      <c r="B46" s="5" t="s">
        <v>24</v>
      </c>
      <c r="C46" s="6">
        <v>550</v>
      </c>
      <c r="D46" s="6">
        <f t="shared" si="6"/>
        <v>484</v>
      </c>
      <c r="E46" s="6">
        <f t="shared" si="7"/>
        <v>66</v>
      </c>
      <c r="F46" s="7"/>
      <c r="G46" s="7"/>
      <c r="H46" s="7"/>
      <c r="I46" s="7"/>
      <c r="J46" s="7"/>
      <c r="K46" s="7"/>
      <c r="L46" s="7"/>
      <c r="M46" s="8"/>
      <c r="N46" s="8"/>
      <c r="O46" s="8"/>
      <c r="P46" s="8"/>
      <c r="Q46" s="8"/>
      <c r="R46" s="8"/>
      <c r="S46" s="8">
        <f>C46</f>
        <v>550</v>
      </c>
      <c r="T46" s="8">
        <f>C46</f>
        <v>550</v>
      </c>
      <c r="U46" s="8">
        <f>C46</f>
        <v>550</v>
      </c>
      <c r="V46" s="8">
        <f>E46</f>
        <v>66</v>
      </c>
      <c r="W46" s="8">
        <f>E46</f>
        <v>66</v>
      </c>
      <c r="X46" s="8">
        <f>E46</f>
        <v>66</v>
      </c>
      <c r="Y46" s="5"/>
      <c r="Z46" s="5"/>
      <c r="AA46" s="5"/>
      <c r="AB46" s="5"/>
      <c r="AC46" s="5"/>
    </row>
    <row r="47" spans="1:32" s="10" customFormat="1" hidden="1" x14ac:dyDescent="0.25">
      <c r="A47" s="35"/>
      <c r="B47" s="5" t="s">
        <v>25</v>
      </c>
      <c r="C47" s="6">
        <v>550</v>
      </c>
      <c r="D47" s="6">
        <f t="shared" si="6"/>
        <v>484</v>
      </c>
      <c r="E47" s="6">
        <f t="shared" si="7"/>
        <v>66</v>
      </c>
      <c r="F47" s="7"/>
      <c r="G47" s="7"/>
      <c r="H47" s="7"/>
      <c r="I47" s="7"/>
      <c r="J47" s="7"/>
      <c r="K47" s="7"/>
      <c r="L47" s="7"/>
      <c r="M47" s="8"/>
      <c r="N47" s="8"/>
      <c r="O47" s="8"/>
      <c r="P47" s="8"/>
      <c r="Q47" s="8"/>
      <c r="R47" s="8"/>
      <c r="S47" s="8"/>
      <c r="T47" s="8">
        <f>C47</f>
        <v>550</v>
      </c>
      <c r="U47" s="8">
        <f>C47</f>
        <v>550</v>
      </c>
      <c r="V47" s="8">
        <f>C47</f>
        <v>550</v>
      </c>
      <c r="W47" s="8">
        <f>E47</f>
        <v>66</v>
      </c>
      <c r="X47" s="8">
        <f>E47</f>
        <v>66</v>
      </c>
      <c r="Y47" s="5">
        <f>E47</f>
        <v>66</v>
      </c>
      <c r="Z47" s="5"/>
      <c r="AA47" s="5"/>
      <c r="AB47" s="5"/>
      <c r="AC47" s="5"/>
    </row>
    <row r="48" spans="1:32" s="10" customFormat="1" hidden="1" x14ac:dyDescent="0.25">
      <c r="A48" s="35"/>
      <c r="B48" s="5" t="s">
        <v>26</v>
      </c>
      <c r="C48" s="6">
        <v>550</v>
      </c>
      <c r="D48" s="6">
        <f t="shared" si="6"/>
        <v>484</v>
      </c>
      <c r="E48" s="6">
        <f t="shared" si="7"/>
        <v>66</v>
      </c>
      <c r="F48" s="7"/>
      <c r="G48" s="7"/>
      <c r="H48" s="7"/>
      <c r="I48" s="7"/>
      <c r="J48" s="7"/>
      <c r="K48" s="7"/>
      <c r="L48" s="7"/>
      <c r="M48" s="8"/>
      <c r="N48" s="8"/>
      <c r="O48" s="8"/>
      <c r="P48" s="8"/>
      <c r="Q48" s="8"/>
      <c r="R48" s="8"/>
      <c r="S48" s="8"/>
      <c r="T48" s="8"/>
      <c r="U48" s="8">
        <f>C48</f>
        <v>550</v>
      </c>
      <c r="V48" s="8">
        <f>C48</f>
        <v>550</v>
      </c>
      <c r="W48" s="8">
        <f>C48</f>
        <v>550</v>
      </c>
      <c r="X48" s="8">
        <f>E48</f>
        <v>66</v>
      </c>
      <c r="Y48" s="5">
        <f>E48</f>
        <v>66</v>
      </c>
      <c r="Z48" s="5">
        <f>E48</f>
        <v>66</v>
      </c>
      <c r="AA48" s="5"/>
      <c r="AB48" s="5"/>
      <c r="AC48" s="5"/>
    </row>
    <row r="49" spans="1:29" s="10" customFormat="1" hidden="1" x14ac:dyDescent="0.25">
      <c r="A49" s="35"/>
      <c r="B49" s="5" t="s">
        <v>27</v>
      </c>
      <c r="C49" s="6">
        <v>550</v>
      </c>
      <c r="D49" s="6">
        <f t="shared" si="6"/>
        <v>484</v>
      </c>
      <c r="E49" s="6">
        <f t="shared" si="7"/>
        <v>66</v>
      </c>
      <c r="F49" s="7"/>
      <c r="G49" s="7"/>
      <c r="H49" s="7"/>
      <c r="I49" s="7"/>
      <c r="J49" s="7"/>
      <c r="K49" s="7"/>
      <c r="L49" s="7"/>
      <c r="M49" s="8"/>
      <c r="N49" s="8"/>
      <c r="O49" s="8"/>
      <c r="P49" s="8"/>
      <c r="Q49" s="8"/>
      <c r="R49" s="8"/>
      <c r="S49" s="8"/>
      <c r="T49" s="8"/>
      <c r="U49" s="8"/>
      <c r="V49" s="8">
        <f>C49</f>
        <v>550</v>
      </c>
      <c r="W49" s="8">
        <f>C49</f>
        <v>550</v>
      </c>
      <c r="X49" s="8">
        <f>C49</f>
        <v>550</v>
      </c>
      <c r="Y49" s="5">
        <f>E49</f>
        <v>66</v>
      </c>
      <c r="Z49" s="5">
        <f>E49</f>
        <v>66</v>
      </c>
      <c r="AA49" s="5">
        <f>E49</f>
        <v>66</v>
      </c>
      <c r="AB49" s="5"/>
      <c r="AC49" s="5"/>
    </row>
    <row r="50" spans="1:29" s="10" customFormat="1" hidden="1" x14ac:dyDescent="0.25">
      <c r="A50" s="35"/>
      <c r="B50" s="5" t="s">
        <v>28</v>
      </c>
      <c r="C50" s="6">
        <v>550</v>
      </c>
      <c r="D50" s="6">
        <f t="shared" si="6"/>
        <v>484</v>
      </c>
      <c r="E50" s="6">
        <f t="shared" si="7"/>
        <v>66</v>
      </c>
      <c r="F50" s="7"/>
      <c r="G50" s="7"/>
      <c r="H50" s="7"/>
      <c r="I50" s="7"/>
      <c r="J50" s="7"/>
      <c r="K50" s="7"/>
      <c r="L50" s="7"/>
      <c r="M50" s="8"/>
      <c r="N50" s="8"/>
      <c r="O50" s="8"/>
      <c r="P50" s="8"/>
      <c r="Q50" s="8"/>
      <c r="R50" s="8"/>
      <c r="S50" s="8"/>
      <c r="T50" s="8"/>
      <c r="U50" s="8"/>
      <c r="V50" s="8"/>
      <c r="W50" s="8">
        <f>C50</f>
        <v>550</v>
      </c>
      <c r="X50" s="8">
        <f>C50</f>
        <v>550</v>
      </c>
      <c r="Y50" s="5">
        <f>C50</f>
        <v>550</v>
      </c>
      <c r="Z50" s="5">
        <f>E50</f>
        <v>66</v>
      </c>
      <c r="AA50" s="5">
        <f>E50</f>
        <v>66</v>
      </c>
      <c r="AB50" s="5">
        <f>E50</f>
        <v>66</v>
      </c>
      <c r="AC50" s="5"/>
    </row>
    <row r="51" spans="1:29" s="10" customFormat="1" ht="0.75" customHeight="1" x14ac:dyDescent="0.25">
      <c r="A51" s="36"/>
      <c r="B51" s="5" t="s">
        <v>29</v>
      </c>
      <c r="C51" s="6">
        <v>550</v>
      </c>
      <c r="D51" s="6">
        <f t="shared" si="6"/>
        <v>484</v>
      </c>
      <c r="E51" s="6">
        <f t="shared" si="7"/>
        <v>66</v>
      </c>
      <c r="F51" s="7"/>
      <c r="G51" s="7"/>
      <c r="H51" s="7"/>
      <c r="I51" s="7"/>
      <c r="J51" s="7"/>
      <c r="K51" s="7"/>
      <c r="L51" s="7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>
        <f>C51</f>
        <v>550</v>
      </c>
      <c r="Y51" s="5">
        <f>C51</f>
        <v>550</v>
      </c>
      <c r="Z51" s="5">
        <f>C51</f>
        <v>550</v>
      </c>
      <c r="AA51" s="5">
        <f>E51</f>
        <v>66</v>
      </c>
      <c r="AB51" s="5">
        <f>E51</f>
        <v>66</v>
      </c>
      <c r="AC51" s="5">
        <f>E51</f>
        <v>66</v>
      </c>
    </row>
    <row r="52" spans="1:29" s="10" customFormat="1" x14ac:dyDescent="0.25"/>
    <row r="53" spans="1:29" x14ac:dyDescent="0.25">
      <c r="A53" s="27" t="s">
        <v>16</v>
      </c>
      <c r="B53" s="27"/>
      <c r="C53" s="27"/>
      <c r="D53" s="27"/>
      <c r="E53" s="27"/>
      <c r="F53" s="12">
        <f>SUM(F4:F27)</f>
        <v>730</v>
      </c>
      <c r="G53" s="12">
        <f t="shared" ref="G53:X53" si="8">SUM(G4:G27)</f>
        <v>1630</v>
      </c>
      <c r="H53" s="12">
        <f t="shared" si="8"/>
        <v>2018</v>
      </c>
      <c r="I53" s="12">
        <f t="shared" si="8"/>
        <v>2323.5</v>
      </c>
      <c r="J53" s="12">
        <f t="shared" si="8"/>
        <v>2619.5</v>
      </c>
      <c r="K53" s="12">
        <f t="shared" si="8"/>
        <v>3005.9</v>
      </c>
      <c r="L53" s="12">
        <f t="shared" si="8"/>
        <v>2754.35</v>
      </c>
      <c r="M53" s="14">
        <f t="shared" si="8"/>
        <v>2008.9</v>
      </c>
      <c r="N53" s="14">
        <f t="shared" si="8"/>
        <v>1727.25</v>
      </c>
      <c r="O53" s="14">
        <f t="shared" si="8"/>
        <v>1501</v>
      </c>
      <c r="P53" s="14">
        <f t="shared" si="8"/>
        <v>1591.1</v>
      </c>
      <c r="Q53" s="14">
        <f t="shared" si="8"/>
        <v>1581.1</v>
      </c>
      <c r="R53" s="14">
        <f t="shared" si="8"/>
        <v>1399.45</v>
      </c>
      <c r="S53" s="14">
        <f t="shared" si="8"/>
        <v>1234.8499999999999</v>
      </c>
      <c r="T53" s="14">
        <f t="shared" si="8"/>
        <v>1125.0999999999999</v>
      </c>
      <c r="U53" s="14">
        <f t="shared" si="8"/>
        <v>1116.55</v>
      </c>
      <c r="V53" s="14">
        <f t="shared" si="8"/>
        <v>758</v>
      </c>
      <c r="W53" s="14">
        <f t="shared" si="8"/>
        <v>402.5</v>
      </c>
      <c r="X53" s="14">
        <f t="shared" si="8"/>
        <v>52.5</v>
      </c>
    </row>
    <row r="54" spans="1:29" x14ac:dyDescent="0.25">
      <c r="A54" s="27" t="s">
        <v>33</v>
      </c>
      <c r="B54" s="27"/>
      <c r="C54" s="27"/>
      <c r="D54" s="27"/>
      <c r="E54" s="27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>
        <f>N58</f>
        <v>6692</v>
      </c>
      <c r="Q54" s="18"/>
      <c r="R54" s="18"/>
      <c r="S54" s="18"/>
      <c r="T54" s="18"/>
      <c r="U54" s="18"/>
      <c r="V54" s="18"/>
      <c r="W54" s="18"/>
      <c r="X54" s="18"/>
    </row>
    <row r="55" spans="1:29" x14ac:dyDescent="0.25">
      <c r="A55" s="27" t="s">
        <v>36</v>
      </c>
      <c r="B55" s="27"/>
      <c r="C55" s="27"/>
      <c r="D55" s="27"/>
      <c r="E55" s="27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5"/>
      <c r="V55" s="18"/>
      <c r="W55" s="18"/>
      <c r="X55" s="18">
        <f>Q53+R53+S53+T53+U53+V53+W53+X53</f>
        <v>7670.05</v>
      </c>
      <c r="Z55">
        <v>7670</v>
      </c>
    </row>
    <row r="56" spans="1:29" ht="30.75" customHeight="1" x14ac:dyDescent="0.25">
      <c r="A56" s="27" t="s">
        <v>37</v>
      </c>
      <c r="B56" s="27"/>
      <c r="C56" s="27"/>
      <c r="D56" s="27"/>
      <c r="E56" s="27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5"/>
      <c r="V56" s="18"/>
      <c r="W56" s="18"/>
      <c r="X56" s="18">
        <f>X55-P54</f>
        <v>978.05000000000018</v>
      </c>
    </row>
    <row r="57" spans="1:29" x14ac:dyDescent="0.25">
      <c r="E57" t="s">
        <v>42</v>
      </c>
      <c r="M57">
        <v>1500</v>
      </c>
    </row>
    <row r="58" spans="1:29" x14ac:dyDescent="0.25">
      <c r="E58" t="s">
        <v>43</v>
      </c>
      <c r="N58">
        <f>8192-M57</f>
        <v>6692</v>
      </c>
    </row>
    <row r="59" spans="1:29" hidden="1" x14ac:dyDescent="0.25">
      <c r="A59" s="27" t="s">
        <v>17</v>
      </c>
      <c r="B59" s="27"/>
      <c r="C59" s="27"/>
      <c r="D59" s="27"/>
      <c r="E59" s="27"/>
      <c r="F59" s="27"/>
      <c r="G59" s="27"/>
      <c r="H59" s="27"/>
      <c r="I59" s="27"/>
      <c r="J59" s="13">
        <f>SUM(J39:J51)</f>
        <v>0</v>
      </c>
      <c r="K59" s="13">
        <f t="shared" ref="K59:X59" si="9">SUM(K39:K51)</f>
        <v>0</v>
      </c>
      <c r="L59" s="13">
        <f t="shared" si="9"/>
        <v>114</v>
      </c>
      <c r="M59" s="14">
        <f t="shared" si="9"/>
        <v>609</v>
      </c>
      <c r="N59" s="14">
        <f t="shared" si="9"/>
        <v>1152</v>
      </c>
      <c r="O59" s="14">
        <f t="shared" si="9"/>
        <v>1691.68</v>
      </c>
      <c r="P59" s="14">
        <f t="shared" si="9"/>
        <v>1831.08</v>
      </c>
      <c r="Q59" s="14">
        <f t="shared" si="9"/>
        <v>1891.24</v>
      </c>
      <c r="R59" s="14">
        <f t="shared" si="9"/>
        <v>1864.3600000000001</v>
      </c>
      <c r="S59" s="14">
        <f t="shared" si="9"/>
        <v>1848.96</v>
      </c>
      <c r="T59" s="14">
        <f t="shared" si="9"/>
        <v>1860.3600000000001</v>
      </c>
      <c r="U59" s="14">
        <f t="shared" si="9"/>
        <v>1849.56</v>
      </c>
      <c r="V59" s="14">
        <f t="shared" si="9"/>
        <v>1846.56</v>
      </c>
      <c r="W59" s="14">
        <f t="shared" si="9"/>
        <v>1848</v>
      </c>
      <c r="X59" s="14">
        <f t="shared" si="9"/>
        <v>1848</v>
      </c>
    </row>
    <row r="60" spans="1:29" hidden="1" x14ac:dyDescent="0.25">
      <c r="A60" s="27" t="s">
        <v>30</v>
      </c>
      <c r="B60" s="27"/>
      <c r="C60" s="27"/>
      <c r="D60" s="27"/>
      <c r="E60" s="27"/>
      <c r="F60" s="27"/>
      <c r="G60" s="27"/>
      <c r="H60" s="27"/>
      <c r="I60" s="27"/>
      <c r="J60" s="2"/>
      <c r="K60" s="2"/>
      <c r="L60" s="2"/>
      <c r="M60" s="2"/>
      <c r="N60" s="2"/>
      <c r="O60" s="18">
        <v>6492</v>
      </c>
      <c r="P60" s="2"/>
      <c r="Q60" s="2"/>
      <c r="R60" s="2"/>
      <c r="S60" s="2"/>
      <c r="T60" s="2"/>
      <c r="U60" s="2"/>
      <c r="V60" s="2"/>
      <c r="W60" s="2"/>
      <c r="X60" s="2"/>
    </row>
    <row r="61" spans="1:29" hidden="1" x14ac:dyDescent="0.25">
      <c r="A61" s="27" t="s">
        <v>31</v>
      </c>
      <c r="B61" s="27"/>
      <c r="C61" s="27"/>
      <c r="D61" s="27"/>
      <c r="E61" s="27"/>
      <c r="F61" s="27"/>
      <c r="G61" s="27"/>
      <c r="H61" s="27"/>
      <c r="I61" s="27"/>
      <c r="J61" s="2"/>
      <c r="K61" s="2"/>
      <c r="L61" s="2"/>
      <c r="M61" s="2"/>
      <c r="N61" s="2"/>
      <c r="O61" s="2"/>
      <c r="P61" s="2"/>
      <c r="Q61" s="2"/>
      <c r="R61" s="15">
        <v>3</v>
      </c>
      <c r="S61" s="2"/>
      <c r="T61" s="2"/>
      <c r="U61" s="2"/>
      <c r="V61" s="2"/>
      <c r="W61" s="2"/>
      <c r="X61" s="2"/>
    </row>
    <row r="62" spans="1:29" hidden="1" x14ac:dyDescent="0.25"/>
    <row r="64" spans="1:29" x14ac:dyDescent="0.25">
      <c r="A64" s="27" t="s">
        <v>34</v>
      </c>
      <c r="B64" s="27"/>
      <c r="C64" s="27"/>
      <c r="D64" s="27"/>
      <c r="E64" s="27"/>
      <c r="F64" s="12">
        <f t="shared" ref="F64:L64" si="10">SUM(F15:F45)</f>
        <v>0</v>
      </c>
      <c r="G64" s="12">
        <f t="shared" si="10"/>
        <v>0</v>
      </c>
      <c r="H64" s="12">
        <f t="shared" si="10"/>
        <v>0</v>
      </c>
      <c r="I64" s="12">
        <f t="shared" si="10"/>
        <v>0</v>
      </c>
      <c r="J64" s="12">
        <f t="shared" si="10"/>
        <v>0</v>
      </c>
      <c r="K64" s="12">
        <f t="shared" si="10"/>
        <v>0</v>
      </c>
      <c r="L64" s="12">
        <f t="shared" si="10"/>
        <v>848</v>
      </c>
      <c r="M64" s="14"/>
      <c r="N64" s="14"/>
      <c r="O64" s="14"/>
      <c r="P64" s="14"/>
      <c r="Q64" s="14"/>
      <c r="R64" s="14"/>
      <c r="S64" s="14"/>
      <c r="T64" s="14"/>
      <c r="U64" s="14"/>
      <c r="V64" s="14">
        <f>V30</f>
        <v>350</v>
      </c>
      <c r="W64" s="14">
        <f>W30+W31</f>
        <v>700</v>
      </c>
      <c r="X64" s="14">
        <f>X30+X31+X32</f>
        <v>1050</v>
      </c>
    </row>
    <row r="65" spans="1:27" x14ac:dyDescent="0.25">
      <c r="A65" s="27" t="s">
        <v>35</v>
      </c>
      <c r="B65" s="27"/>
      <c r="C65" s="27"/>
      <c r="D65" s="27"/>
      <c r="E65" s="27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5"/>
      <c r="V65" s="18"/>
      <c r="W65" s="18"/>
      <c r="X65" s="18">
        <f>V64+W64+X64</f>
        <v>2100</v>
      </c>
      <c r="Z65">
        <f>Z55+X65</f>
        <v>9770</v>
      </c>
    </row>
    <row r="67" spans="1:27" x14ac:dyDescent="0.25">
      <c r="A67" s="37" t="s">
        <v>38</v>
      </c>
      <c r="B67" s="37"/>
      <c r="C67" s="37"/>
      <c r="D67" s="37"/>
      <c r="E67" s="37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>
        <f>X56+X65</f>
        <v>3078.05</v>
      </c>
      <c r="Z67">
        <f>Z65-P54</f>
        <v>3078</v>
      </c>
    </row>
    <row r="70" spans="1:27" x14ac:dyDescent="0.25">
      <c r="A70" s="27" t="s">
        <v>39</v>
      </c>
      <c r="B70" s="27"/>
      <c r="C70" s="27"/>
      <c r="D70" s="27"/>
      <c r="E70" s="27"/>
      <c r="F70" s="12">
        <f t="shared" ref="F70:L70" si="11">SUM(F21:F51)</f>
        <v>0</v>
      </c>
      <c r="G70" s="12">
        <f t="shared" si="11"/>
        <v>0</v>
      </c>
      <c r="H70" s="12">
        <f t="shared" si="11"/>
        <v>0</v>
      </c>
      <c r="I70" s="12">
        <f t="shared" si="11"/>
        <v>0</v>
      </c>
      <c r="J70" s="12">
        <f t="shared" si="11"/>
        <v>0</v>
      </c>
      <c r="K70" s="12">
        <f t="shared" si="11"/>
        <v>0</v>
      </c>
      <c r="L70" s="12">
        <f t="shared" si="11"/>
        <v>114</v>
      </c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>
        <f>Y33</f>
        <v>350</v>
      </c>
      <c r="Z70" s="14">
        <f>Z33+Z34</f>
        <v>700</v>
      </c>
      <c r="AA70" s="14">
        <f>AA33+AA34+AA35</f>
        <v>1050</v>
      </c>
    </row>
    <row r="71" spans="1:27" x14ac:dyDescent="0.25">
      <c r="A71" s="27" t="s">
        <v>40</v>
      </c>
      <c r="B71" s="27"/>
      <c r="C71" s="27"/>
      <c r="D71" s="27"/>
      <c r="E71" s="27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5"/>
      <c r="V71" s="18"/>
      <c r="W71" s="18"/>
      <c r="X71" s="18"/>
      <c r="Y71" s="2"/>
      <c r="Z71" s="2"/>
      <c r="AA71" s="2">
        <f>Y70+Z70+AA70</f>
        <v>2100</v>
      </c>
    </row>
    <row r="74" spans="1:27" x14ac:dyDescent="0.25">
      <c r="A74" s="27" t="s">
        <v>41</v>
      </c>
      <c r="B74" s="27"/>
      <c r="C74" s="27"/>
      <c r="D74" s="27"/>
      <c r="E74" s="27"/>
      <c r="F74" s="12">
        <f t="shared" ref="F74:L74" si="12">SUM(F25:F55)</f>
        <v>730</v>
      </c>
      <c r="G74" s="12">
        <f t="shared" si="12"/>
        <v>1630</v>
      </c>
      <c r="H74" s="12">
        <f t="shared" si="12"/>
        <v>2018</v>
      </c>
      <c r="I74" s="12">
        <f t="shared" si="12"/>
        <v>2323.5</v>
      </c>
      <c r="J74" s="12">
        <f t="shared" si="12"/>
        <v>2619.5</v>
      </c>
      <c r="K74" s="12">
        <f t="shared" si="12"/>
        <v>3005.9</v>
      </c>
      <c r="L74" s="12">
        <f t="shared" si="12"/>
        <v>2868.35</v>
      </c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4">
        <f>Z67+AA71</f>
        <v>5178</v>
      </c>
    </row>
  </sheetData>
  <mergeCells count="19">
    <mergeCell ref="A60:I60"/>
    <mergeCell ref="C1:E1"/>
    <mergeCell ref="F2:L2"/>
    <mergeCell ref="M2:X2"/>
    <mergeCell ref="Y2:AC2"/>
    <mergeCell ref="A4:A27"/>
    <mergeCell ref="A39:A51"/>
    <mergeCell ref="A53:E53"/>
    <mergeCell ref="A54:E54"/>
    <mergeCell ref="A55:E55"/>
    <mergeCell ref="A56:E56"/>
    <mergeCell ref="A59:I59"/>
    <mergeCell ref="A74:E74"/>
    <mergeCell ref="A61:I61"/>
    <mergeCell ref="A64:E64"/>
    <mergeCell ref="A65:E65"/>
    <mergeCell ref="A67:E67"/>
    <mergeCell ref="A70:E70"/>
    <mergeCell ref="A71:E71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74"/>
  <sheetViews>
    <sheetView tabSelected="1" topLeftCell="A54" workbookViewId="0">
      <selection activeCell="W81" sqref="W81"/>
    </sheetView>
  </sheetViews>
  <sheetFormatPr defaultRowHeight="15" x14ac:dyDescent="0.25"/>
  <cols>
    <col min="1" max="1" width="11.140625" customWidth="1"/>
    <col min="2" max="2" width="12.7109375" bestFit="1" customWidth="1"/>
    <col min="3" max="3" width="11" customWidth="1"/>
    <col min="6" max="8" width="0" hidden="1" customWidth="1"/>
    <col min="9" max="9" width="10.7109375" hidden="1" customWidth="1"/>
    <col min="10" max="10" width="0" hidden="1" customWidth="1"/>
    <col min="11" max="11" width="11" hidden="1" customWidth="1"/>
    <col min="12" max="12" width="13.42578125" hidden="1" customWidth="1"/>
    <col min="13" max="13" width="12.140625" customWidth="1"/>
    <col min="24" max="24" width="10.85546875" customWidth="1"/>
    <col min="28" max="36" width="0" hidden="1" customWidth="1"/>
  </cols>
  <sheetData>
    <row r="1" spans="1:36" x14ac:dyDescent="0.25">
      <c r="C1" s="25"/>
      <c r="D1" s="25"/>
      <c r="E1" s="25"/>
    </row>
    <row r="2" spans="1:36" x14ac:dyDescent="0.25">
      <c r="C2" s="1"/>
      <c r="D2" s="1">
        <v>0.95</v>
      </c>
      <c r="E2" s="1">
        <v>0.05</v>
      </c>
      <c r="F2" s="26">
        <v>2018</v>
      </c>
      <c r="G2" s="26"/>
      <c r="H2" s="26"/>
      <c r="I2" s="26"/>
      <c r="J2" s="26"/>
      <c r="K2" s="26"/>
      <c r="L2" s="26"/>
      <c r="M2" s="25">
        <v>2019</v>
      </c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8">
        <v>2020</v>
      </c>
      <c r="Z2" s="29"/>
      <c r="AA2" s="29"/>
      <c r="AB2" s="29"/>
      <c r="AC2" s="30"/>
    </row>
    <row r="3" spans="1:36" x14ac:dyDescent="0.25">
      <c r="B3" s="2"/>
      <c r="C3" s="2">
        <v>2018</v>
      </c>
      <c r="D3" s="2" t="s">
        <v>0</v>
      </c>
      <c r="E3" s="2" t="s">
        <v>1</v>
      </c>
      <c r="F3" s="3" t="s">
        <v>2</v>
      </c>
      <c r="G3" s="3" t="s">
        <v>3</v>
      </c>
      <c r="H3" s="3" t="s">
        <v>4</v>
      </c>
      <c r="I3" s="3" t="s">
        <v>5</v>
      </c>
      <c r="J3" s="3" t="s">
        <v>6</v>
      </c>
      <c r="K3" s="3" t="s">
        <v>7</v>
      </c>
      <c r="L3" s="3" t="s">
        <v>8</v>
      </c>
      <c r="M3" s="4" t="s">
        <v>9</v>
      </c>
      <c r="N3" s="4" t="s">
        <v>10</v>
      </c>
      <c r="O3" s="4" t="s">
        <v>11</v>
      </c>
      <c r="P3" s="4" t="s">
        <v>12</v>
      </c>
      <c r="Q3" s="4" t="s">
        <v>13</v>
      </c>
      <c r="R3" s="4" t="s">
        <v>2</v>
      </c>
      <c r="S3" s="4" t="s">
        <v>3</v>
      </c>
      <c r="T3" s="4" t="s">
        <v>4</v>
      </c>
      <c r="U3" s="4" t="s">
        <v>5</v>
      </c>
      <c r="V3" s="4" t="s">
        <v>6</v>
      </c>
      <c r="W3" s="4" t="s">
        <v>7</v>
      </c>
      <c r="X3" s="4" t="s">
        <v>8</v>
      </c>
      <c r="Y3" s="4" t="s">
        <v>9</v>
      </c>
      <c r="Z3" s="4" t="s">
        <v>10</v>
      </c>
      <c r="AA3" s="4" t="s">
        <v>11</v>
      </c>
      <c r="AB3" s="4" t="s">
        <v>12</v>
      </c>
      <c r="AC3" s="4" t="s">
        <v>13</v>
      </c>
      <c r="AD3" s="4" t="s">
        <v>2</v>
      </c>
      <c r="AE3" s="4" t="s">
        <v>3</v>
      </c>
      <c r="AF3" s="4" t="s">
        <v>4</v>
      </c>
      <c r="AG3" s="4" t="s">
        <v>5</v>
      </c>
      <c r="AH3" s="4" t="s">
        <v>6</v>
      </c>
      <c r="AI3" s="4" t="s">
        <v>7</v>
      </c>
      <c r="AJ3" s="4" t="s">
        <v>8</v>
      </c>
    </row>
    <row r="4" spans="1:36" x14ac:dyDescent="0.25">
      <c r="A4" s="31" t="s">
        <v>14</v>
      </c>
      <c r="B4" s="5" t="s">
        <v>9</v>
      </c>
      <c r="C4" s="6">
        <v>1000</v>
      </c>
      <c r="D4" s="6">
        <f t="shared" ref="D4:D17" si="0">C4*$D$2</f>
        <v>950</v>
      </c>
      <c r="E4" s="6">
        <f t="shared" ref="E4:E17" si="1">C4*$E$2</f>
        <v>50</v>
      </c>
      <c r="F4" s="7"/>
      <c r="G4" s="7"/>
      <c r="H4" s="7"/>
      <c r="I4" s="7"/>
      <c r="J4" s="7"/>
      <c r="K4" s="7"/>
      <c r="L4" s="7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2"/>
      <c r="Z4" s="2"/>
      <c r="AA4" s="2"/>
      <c r="AB4" s="2"/>
      <c r="AC4" s="2"/>
    </row>
    <row r="5" spans="1:36" x14ac:dyDescent="0.25">
      <c r="A5" s="32"/>
      <c r="B5" s="5" t="s">
        <v>10</v>
      </c>
      <c r="C5" s="6">
        <v>900</v>
      </c>
      <c r="D5" s="6">
        <f t="shared" si="0"/>
        <v>855</v>
      </c>
      <c r="E5" s="6">
        <f t="shared" si="1"/>
        <v>45</v>
      </c>
      <c r="F5" s="7"/>
      <c r="G5" s="7"/>
      <c r="H5" s="7"/>
      <c r="I5" s="7"/>
      <c r="J5" s="7"/>
      <c r="K5" s="7"/>
      <c r="L5" s="7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2"/>
      <c r="Z5" s="2"/>
      <c r="AA5" s="2"/>
      <c r="AB5" s="2"/>
      <c r="AC5" s="2"/>
    </row>
    <row r="6" spans="1:36" x14ac:dyDescent="0.25">
      <c r="A6" s="32"/>
      <c r="B6" s="5" t="s">
        <v>11</v>
      </c>
      <c r="C6" s="6">
        <v>800</v>
      </c>
      <c r="D6" s="6">
        <f t="shared" si="0"/>
        <v>760</v>
      </c>
      <c r="E6" s="6">
        <f t="shared" si="1"/>
        <v>40</v>
      </c>
      <c r="F6" s="7"/>
      <c r="G6" s="7"/>
      <c r="H6" s="7"/>
      <c r="I6" s="7"/>
      <c r="J6" s="7"/>
      <c r="K6" s="7"/>
      <c r="L6" s="7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2"/>
      <c r="Z6" s="2"/>
      <c r="AA6" s="2"/>
      <c r="AB6" s="2"/>
      <c r="AC6" s="2"/>
    </row>
    <row r="7" spans="1:36" x14ac:dyDescent="0.25">
      <c r="A7" s="32"/>
      <c r="B7" s="5" t="s">
        <v>12</v>
      </c>
      <c r="C7" s="6">
        <v>1056</v>
      </c>
      <c r="D7" s="6">
        <f t="shared" si="0"/>
        <v>1003.1999999999999</v>
      </c>
      <c r="E7" s="6">
        <f t="shared" si="1"/>
        <v>52.800000000000004</v>
      </c>
      <c r="F7" s="7"/>
      <c r="G7" s="7"/>
      <c r="H7" s="7"/>
      <c r="I7" s="7"/>
      <c r="J7" s="7"/>
      <c r="K7" s="7"/>
      <c r="L7" s="7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2"/>
      <c r="Z7" s="2"/>
      <c r="AA7" s="2"/>
      <c r="AB7" s="2"/>
      <c r="AC7" s="2"/>
    </row>
    <row r="8" spans="1:36" x14ac:dyDescent="0.25">
      <c r="A8" s="32"/>
      <c r="B8" s="5" t="s">
        <v>13</v>
      </c>
      <c r="C8" s="6">
        <v>1020</v>
      </c>
      <c r="D8" s="6">
        <f t="shared" si="0"/>
        <v>969</v>
      </c>
      <c r="E8" s="6">
        <f t="shared" si="1"/>
        <v>51</v>
      </c>
      <c r="F8" s="7"/>
      <c r="G8" s="7"/>
      <c r="H8" s="7"/>
      <c r="I8" s="7"/>
      <c r="J8" s="7"/>
      <c r="K8" s="7"/>
      <c r="L8" s="7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2"/>
      <c r="Z8" s="2"/>
      <c r="AA8" s="2"/>
      <c r="AB8" s="2"/>
      <c r="AC8" s="2"/>
    </row>
    <row r="9" spans="1:36" x14ac:dyDescent="0.25">
      <c r="A9" s="32"/>
      <c r="B9" s="5" t="s">
        <v>2</v>
      </c>
      <c r="C9" s="6">
        <v>730</v>
      </c>
      <c r="D9" s="6">
        <f t="shared" si="0"/>
        <v>693.5</v>
      </c>
      <c r="E9" s="6">
        <f t="shared" si="1"/>
        <v>36.5</v>
      </c>
      <c r="F9" s="7">
        <f>C9</f>
        <v>730</v>
      </c>
      <c r="G9" s="7">
        <f>C9</f>
        <v>730</v>
      </c>
      <c r="H9" s="7">
        <f>C9</f>
        <v>730</v>
      </c>
      <c r="I9" s="7">
        <f>E9</f>
        <v>36.5</v>
      </c>
      <c r="J9" s="7">
        <f>E9</f>
        <v>36.5</v>
      </c>
      <c r="K9" s="7">
        <f>E9</f>
        <v>36.5</v>
      </c>
      <c r="L9" s="7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2"/>
      <c r="Z9" s="2"/>
      <c r="AA9" s="2"/>
      <c r="AB9" s="2"/>
      <c r="AC9" s="2"/>
    </row>
    <row r="10" spans="1:36" x14ac:dyDescent="0.25">
      <c r="A10" s="32"/>
      <c r="B10" s="5" t="s">
        <v>3</v>
      </c>
      <c r="C10" s="6">
        <v>900</v>
      </c>
      <c r="D10" s="6">
        <f t="shared" si="0"/>
        <v>855</v>
      </c>
      <c r="E10" s="6">
        <f t="shared" si="1"/>
        <v>45</v>
      </c>
      <c r="F10" s="7"/>
      <c r="G10" s="7">
        <f>C10</f>
        <v>900</v>
      </c>
      <c r="H10" s="7">
        <f>C10</f>
        <v>900</v>
      </c>
      <c r="I10" s="7">
        <f>C10</f>
        <v>900</v>
      </c>
      <c r="J10" s="7">
        <f>E10</f>
        <v>45</v>
      </c>
      <c r="K10" s="7">
        <f>E10</f>
        <v>45</v>
      </c>
      <c r="L10" s="7">
        <f>E10</f>
        <v>45</v>
      </c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2"/>
      <c r="Z10" s="2"/>
      <c r="AA10" s="2"/>
      <c r="AB10" s="2"/>
      <c r="AC10" s="2"/>
    </row>
    <row r="11" spans="1:36" x14ac:dyDescent="0.25">
      <c r="A11" s="32"/>
      <c r="B11" s="5" t="s">
        <v>4</v>
      </c>
      <c r="C11" s="6">
        <v>388</v>
      </c>
      <c r="D11" s="6">
        <f t="shared" si="0"/>
        <v>368.59999999999997</v>
      </c>
      <c r="E11" s="6">
        <f t="shared" si="1"/>
        <v>19.400000000000002</v>
      </c>
      <c r="F11" s="7"/>
      <c r="G11" s="7"/>
      <c r="H11" s="7">
        <f>C11</f>
        <v>388</v>
      </c>
      <c r="I11" s="7">
        <f>C11</f>
        <v>388</v>
      </c>
      <c r="J11" s="7">
        <f>C11</f>
        <v>388</v>
      </c>
      <c r="K11" s="7">
        <f>E11</f>
        <v>19.400000000000002</v>
      </c>
      <c r="L11" s="7">
        <f>E11</f>
        <v>19.400000000000002</v>
      </c>
      <c r="M11" s="8">
        <f>E11</f>
        <v>19.400000000000002</v>
      </c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2"/>
      <c r="Z11" s="2"/>
      <c r="AA11" s="2"/>
      <c r="AB11" s="2"/>
      <c r="AC11" s="2"/>
    </row>
    <row r="12" spans="1:36" x14ac:dyDescent="0.25">
      <c r="A12" s="32"/>
      <c r="B12" s="5" t="s">
        <v>5</v>
      </c>
      <c r="C12" s="6">
        <v>999</v>
      </c>
      <c r="D12" s="6">
        <f t="shared" si="0"/>
        <v>949.05</v>
      </c>
      <c r="E12" s="6">
        <f t="shared" si="1"/>
        <v>49.95</v>
      </c>
      <c r="F12" s="7"/>
      <c r="G12" s="7"/>
      <c r="H12" s="7"/>
      <c r="I12" s="7">
        <f>C12</f>
        <v>999</v>
      </c>
      <c r="J12" s="7">
        <f>C12</f>
        <v>999</v>
      </c>
      <c r="K12" s="7">
        <f>C12</f>
        <v>999</v>
      </c>
      <c r="L12" s="7">
        <f>E12</f>
        <v>49.95</v>
      </c>
      <c r="M12" s="8">
        <f>E12</f>
        <v>49.95</v>
      </c>
      <c r="N12" s="8">
        <f>E12</f>
        <v>49.95</v>
      </c>
      <c r="O12" s="8"/>
      <c r="P12" s="8"/>
      <c r="Q12" s="8"/>
      <c r="R12" s="8"/>
      <c r="S12" s="8"/>
      <c r="T12" s="8"/>
      <c r="U12" s="8"/>
      <c r="V12" s="8"/>
      <c r="W12" s="8"/>
      <c r="X12" s="8"/>
      <c r="Y12" s="2"/>
      <c r="Z12" s="2"/>
      <c r="AA12" s="2"/>
      <c r="AB12" s="2"/>
      <c r="AC12" s="2"/>
    </row>
    <row r="13" spans="1:36" x14ac:dyDescent="0.25">
      <c r="A13" s="32"/>
      <c r="B13" s="5" t="s">
        <v>6</v>
      </c>
      <c r="C13" s="6">
        <v>1151</v>
      </c>
      <c r="D13" s="6">
        <f t="shared" si="0"/>
        <v>1093.45</v>
      </c>
      <c r="E13" s="6">
        <f t="shared" si="1"/>
        <v>57.550000000000004</v>
      </c>
      <c r="F13" s="7"/>
      <c r="G13" s="7"/>
      <c r="H13" s="7"/>
      <c r="I13" s="7"/>
      <c r="J13" s="7">
        <f>C13</f>
        <v>1151</v>
      </c>
      <c r="K13" s="7">
        <f>C13</f>
        <v>1151</v>
      </c>
      <c r="L13" s="7">
        <f>C13</f>
        <v>1151</v>
      </c>
      <c r="M13" s="8">
        <f>E13</f>
        <v>57.550000000000004</v>
      </c>
      <c r="N13" s="8">
        <f>E13</f>
        <v>57.550000000000004</v>
      </c>
      <c r="O13" s="8">
        <f>E13</f>
        <v>57.550000000000004</v>
      </c>
      <c r="P13" s="8"/>
      <c r="Q13" s="8"/>
      <c r="R13" s="8"/>
      <c r="S13" s="8"/>
      <c r="T13" s="8"/>
      <c r="U13" s="8"/>
      <c r="V13" s="8"/>
      <c r="W13" s="8"/>
      <c r="X13" s="8"/>
      <c r="Y13" s="2"/>
      <c r="Z13" s="2"/>
      <c r="AA13" s="2"/>
      <c r="AB13" s="2"/>
      <c r="AC13" s="2"/>
    </row>
    <row r="14" spans="1:36" x14ac:dyDescent="0.25">
      <c r="A14" s="32"/>
      <c r="B14" s="5" t="s">
        <v>7</v>
      </c>
      <c r="C14" s="6">
        <v>755</v>
      </c>
      <c r="D14" s="6">
        <f t="shared" si="0"/>
        <v>717.25</v>
      </c>
      <c r="E14" s="6">
        <f t="shared" si="1"/>
        <v>37.75</v>
      </c>
      <c r="F14" s="7"/>
      <c r="G14" s="7"/>
      <c r="H14" s="7"/>
      <c r="I14" s="7"/>
      <c r="J14" s="7"/>
      <c r="K14" s="7">
        <f>C14</f>
        <v>755</v>
      </c>
      <c r="L14" s="7">
        <f>C14</f>
        <v>755</v>
      </c>
      <c r="M14" s="8">
        <f>C14</f>
        <v>755</v>
      </c>
      <c r="N14" s="8">
        <f>E14</f>
        <v>37.75</v>
      </c>
      <c r="O14" s="8">
        <f>E14</f>
        <v>37.75</v>
      </c>
      <c r="P14" s="8">
        <f>E14</f>
        <v>37.75</v>
      </c>
      <c r="Q14" s="8"/>
      <c r="R14" s="8"/>
      <c r="S14" s="8"/>
      <c r="T14" s="8"/>
      <c r="U14" s="8"/>
      <c r="V14" s="8"/>
      <c r="W14" s="8"/>
      <c r="X14" s="8"/>
      <c r="Y14" s="2"/>
      <c r="Z14" s="2"/>
      <c r="AA14" s="2"/>
      <c r="AB14" s="2"/>
      <c r="AC14" s="2"/>
    </row>
    <row r="15" spans="1:36" x14ac:dyDescent="0.25">
      <c r="A15" s="32"/>
      <c r="B15" s="5" t="s">
        <v>8</v>
      </c>
      <c r="C15" s="6">
        <v>734</v>
      </c>
      <c r="D15" s="6">
        <f t="shared" si="0"/>
        <v>697.3</v>
      </c>
      <c r="E15" s="6">
        <f t="shared" si="1"/>
        <v>36.700000000000003</v>
      </c>
      <c r="F15" s="7"/>
      <c r="G15" s="7"/>
      <c r="H15" s="7"/>
      <c r="I15" s="7"/>
      <c r="J15" s="7"/>
      <c r="K15" s="7"/>
      <c r="L15" s="7">
        <f>C15</f>
        <v>734</v>
      </c>
      <c r="M15" s="8">
        <f>C15</f>
        <v>734</v>
      </c>
      <c r="N15" s="8">
        <f>C15</f>
        <v>734</v>
      </c>
      <c r="O15" s="8">
        <f>E15</f>
        <v>36.700000000000003</v>
      </c>
      <c r="P15" s="8">
        <f>E15</f>
        <v>36.700000000000003</v>
      </c>
      <c r="Q15" s="8">
        <f>E15</f>
        <v>36.700000000000003</v>
      </c>
      <c r="R15" s="8"/>
      <c r="S15" s="8"/>
      <c r="T15" s="8"/>
      <c r="U15" s="8"/>
      <c r="V15" s="8"/>
      <c r="W15" s="8"/>
      <c r="X15" s="8"/>
      <c r="Y15" s="2"/>
      <c r="Z15" s="2"/>
      <c r="AA15" s="2"/>
      <c r="AB15" s="2"/>
      <c r="AC15" s="2"/>
    </row>
    <row r="16" spans="1:36" x14ac:dyDescent="0.25">
      <c r="A16" s="32"/>
      <c r="B16" s="5" t="s">
        <v>9</v>
      </c>
      <c r="C16" s="6">
        <v>393</v>
      </c>
      <c r="D16" s="6">
        <f t="shared" si="0"/>
        <v>373.34999999999997</v>
      </c>
      <c r="E16" s="6">
        <f t="shared" si="1"/>
        <v>19.650000000000002</v>
      </c>
      <c r="F16" s="7"/>
      <c r="G16" s="7"/>
      <c r="H16" s="7"/>
      <c r="I16" s="7"/>
      <c r="J16" s="7"/>
      <c r="K16" s="7"/>
      <c r="L16" s="7"/>
      <c r="M16" s="8">
        <f>C16</f>
        <v>393</v>
      </c>
      <c r="N16" s="8">
        <f>C16</f>
        <v>393</v>
      </c>
      <c r="O16" s="8">
        <f>C16</f>
        <v>393</v>
      </c>
      <c r="P16" s="8">
        <f>E16</f>
        <v>19.650000000000002</v>
      </c>
      <c r="Q16" s="8">
        <f>E16</f>
        <v>19.650000000000002</v>
      </c>
      <c r="R16" s="8">
        <f>E16</f>
        <v>19.650000000000002</v>
      </c>
      <c r="S16" s="8"/>
      <c r="T16" s="8"/>
      <c r="U16" s="8"/>
      <c r="V16" s="8"/>
      <c r="W16" s="8"/>
      <c r="X16" s="8"/>
      <c r="Y16" s="2"/>
      <c r="Z16" s="2"/>
      <c r="AA16" s="2"/>
      <c r="AB16" s="2"/>
      <c r="AC16" s="2"/>
    </row>
    <row r="17" spans="1:29" x14ac:dyDescent="0.25">
      <c r="A17" s="32"/>
      <c r="B17" s="5" t="s">
        <v>10</v>
      </c>
      <c r="C17" s="6">
        <v>455</v>
      </c>
      <c r="D17" s="6">
        <f t="shared" si="0"/>
        <v>432.25</v>
      </c>
      <c r="E17" s="6">
        <f t="shared" si="1"/>
        <v>22.75</v>
      </c>
      <c r="F17" s="7"/>
      <c r="G17" s="7"/>
      <c r="H17" s="7"/>
      <c r="I17" s="7"/>
      <c r="J17" s="7"/>
      <c r="K17" s="7"/>
      <c r="L17" s="7"/>
      <c r="M17" s="8"/>
      <c r="N17" s="8">
        <f>C17</f>
        <v>455</v>
      </c>
      <c r="O17" s="8">
        <f>C17</f>
        <v>455</v>
      </c>
      <c r="P17" s="8">
        <f>C17</f>
        <v>455</v>
      </c>
      <c r="Q17" s="8">
        <f>E17</f>
        <v>22.75</v>
      </c>
      <c r="R17" s="8">
        <f>E17</f>
        <v>22.75</v>
      </c>
      <c r="S17" s="8">
        <f>E17</f>
        <v>22.75</v>
      </c>
      <c r="T17" s="8"/>
      <c r="U17" s="8"/>
      <c r="V17" s="8"/>
      <c r="W17" s="8"/>
      <c r="X17" s="8"/>
      <c r="Y17" s="2"/>
      <c r="Z17" s="2"/>
      <c r="AA17" s="2"/>
      <c r="AB17" s="2"/>
      <c r="AC17" s="2"/>
    </row>
    <row r="18" spans="1:29" x14ac:dyDescent="0.25">
      <c r="A18" s="32"/>
      <c r="B18" s="5" t="s">
        <v>20</v>
      </c>
      <c r="C18" s="6">
        <v>521</v>
      </c>
      <c r="D18" s="6">
        <f>C18*$D$2</f>
        <v>494.95</v>
      </c>
      <c r="E18" s="6">
        <f>C18*$E$2</f>
        <v>26.05</v>
      </c>
      <c r="F18" s="7"/>
      <c r="G18" s="7"/>
      <c r="H18" s="7"/>
      <c r="I18" s="7"/>
      <c r="J18" s="7"/>
      <c r="K18" s="7"/>
      <c r="L18" s="7"/>
      <c r="M18" s="8"/>
      <c r="N18" s="8"/>
      <c r="O18" s="8">
        <f>C18</f>
        <v>521</v>
      </c>
      <c r="P18" s="8">
        <f>C18</f>
        <v>521</v>
      </c>
      <c r="Q18" s="8">
        <f>C18</f>
        <v>521</v>
      </c>
      <c r="R18" s="8">
        <f>E18</f>
        <v>26.05</v>
      </c>
      <c r="S18" s="8">
        <f>E18</f>
        <v>26.05</v>
      </c>
      <c r="T18" s="8">
        <f>E18</f>
        <v>26.05</v>
      </c>
      <c r="U18" s="8"/>
      <c r="V18" s="8"/>
      <c r="W18" s="8"/>
      <c r="X18" s="8"/>
      <c r="Y18" s="2"/>
      <c r="Z18" s="2"/>
      <c r="AA18" s="2"/>
      <c r="AB18" s="2"/>
      <c r="AC18" s="2"/>
    </row>
    <row r="19" spans="1:29" x14ac:dyDescent="0.25">
      <c r="A19" s="32"/>
      <c r="B19" s="5" t="s">
        <v>21</v>
      </c>
      <c r="C19" s="6">
        <v>521</v>
      </c>
      <c r="D19" s="6">
        <f>C19*$D$2</f>
        <v>494.95</v>
      </c>
      <c r="E19" s="6">
        <f>C19*$E$2</f>
        <v>26.05</v>
      </c>
      <c r="F19" s="7"/>
      <c r="G19" s="7"/>
      <c r="H19" s="7"/>
      <c r="I19" s="7"/>
      <c r="J19" s="7"/>
      <c r="K19" s="7"/>
      <c r="L19" s="7"/>
      <c r="M19" s="8"/>
      <c r="N19" s="8"/>
      <c r="O19" s="8"/>
      <c r="P19" s="8">
        <f>C19</f>
        <v>521</v>
      </c>
      <c r="Q19" s="8">
        <f>C19</f>
        <v>521</v>
      </c>
      <c r="R19" s="8">
        <f>C19</f>
        <v>521</v>
      </c>
      <c r="S19" s="8">
        <f>E19</f>
        <v>26.05</v>
      </c>
      <c r="T19" s="8">
        <f>E19</f>
        <v>26.05</v>
      </c>
      <c r="U19" s="8">
        <f>E19</f>
        <v>26.05</v>
      </c>
      <c r="V19" s="8"/>
      <c r="W19" s="8"/>
      <c r="X19" s="8"/>
      <c r="Y19" s="2"/>
      <c r="Z19" s="2"/>
      <c r="AA19" s="2"/>
      <c r="AB19" s="2"/>
      <c r="AC19" s="2"/>
    </row>
    <row r="20" spans="1:29" x14ac:dyDescent="0.25">
      <c r="A20" s="32"/>
      <c r="B20" s="5" t="s">
        <v>22</v>
      </c>
      <c r="C20" s="6">
        <v>460</v>
      </c>
      <c r="D20" s="6">
        <f t="shared" ref="D20:D27" si="2">C20*$D$2</f>
        <v>437</v>
      </c>
      <c r="E20" s="6">
        <f t="shared" ref="E20:E27" si="3">C20*$E$2</f>
        <v>23</v>
      </c>
      <c r="F20" s="7"/>
      <c r="G20" s="7"/>
      <c r="H20" s="7"/>
      <c r="I20" s="7"/>
      <c r="J20" s="7"/>
      <c r="K20" s="7"/>
      <c r="L20" s="7"/>
      <c r="M20" s="8"/>
      <c r="N20" s="8"/>
      <c r="O20" s="8"/>
      <c r="P20" s="8"/>
      <c r="Q20" s="8">
        <f>C20</f>
        <v>460</v>
      </c>
      <c r="R20" s="8">
        <f>C20</f>
        <v>460</v>
      </c>
      <c r="S20" s="8">
        <f>C20</f>
        <v>460</v>
      </c>
      <c r="T20" s="8">
        <f>E20</f>
        <v>23</v>
      </c>
      <c r="U20" s="8">
        <f>E20</f>
        <v>23</v>
      </c>
      <c r="V20" s="8">
        <f>E20</f>
        <v>23</v>
      </c>
      <c r="W20" s="8"/>
      <c r="X20" s="8"/>
      <c r="Y20" s="2"/>
      <c r="Z20" s="2"/>
      <c r="AA20" s="2"/>
      <c r="AB20" s="2"/>
      <c r="AC20" s="2"/>
    </row>
    <row r="21" spans="1:29" x14ac:dyDescent="0.25">
      <c r="A21" s="32"/>
      <c r="B21" s="5" t="s">
        <v>23</v>
      </c>
      <c r="C21" s="6">
        <v>250</v>
      </c>
      <c r="D21" s="6">
        <f t="shared" si="2"/>
        <v>237.5</v>
      </c>
      <c r="E21" s="6">
        <f t="shared" si="3"/>
        <v>12.5</v>
      </c>
      <c r="F21" s="7"/>
      <c r="G21" s="7"/>
      <c r="H21" s="7"/>
      <c r="I21" s="7"/>
      <c r="J21" s="7"/>
      <c r="K21" s="7"/>
      <c r="L21" s="7"/>
      <c r="M21" s="8"/>
      <c r="N21" s="8"/>
      <c r="O21" s="8"/>
      <c r="P21" s="8"/>
      <c r="Q21" s="8"/>
      <c r="R21" s="8">
        <f>C21</f>
        <v>250</v>
      </c>
      <c r="S21" s="8">
        <f>C21</f>
        <v>250</v>
      </c>
      <c r="T21" s="8">
        <f>C21</f>
        <v>250</v>
      </c>
      <c r="U21" s="8">
        <f>E21</f>
        <v>12.5</v>
      </c>
      <c r="V21" s="8">
        <f>E21</f>
        <v>12.5</v>
      </c>
      <c r="W21" s="8">
        <f>E21</f>
        <v>12.5</v>
      </c>
      <c r="X21" s="8"/>
      <c r="Y21" s="2"/>
      <c r="Z21" s="2"/>
      <c r="AA21" s="2"/>
      <c r="AB21" s="2"/>
      <c r="AC21" s="2"/>
    </row>
    <row r="22" spans="1:29" x14ac:dyDescent="0.25">
      <c r="A22" s="32"/>
      <c r="B22" s="5" t="s">
        <v>24</v>
      </c>
      <c r="C22" s="6">
        <v>250</v>
      </c>
      <c r="D22" s="6">
        <f t="shared" si="2"/>
        <v>237.5</v>
      </c>
      <c r="E22" s="6">
        <f t="shared" si="3"/>
        <v>12.5</v>
      </c>
      <c r="F22" s="7"/>
      <c r="G22" s="7"/>
      <c r="H22" s="7"/>
      <c r="I22" s="7"/>
      <c r="J22" s="7"/>
      <c r="K22" s="7"/>
      <c r="L22" s="7"/>
      <c r="M22" s="8"/>
      <c r="N22" s="8"/>
      <c r="O22" s="8"/>
      <c r="P22" s="8"/>
      <c r="Q22" s="8"/>
      <c r="R22" s="8"/>
      <c r="S22" s="8">
        <f>C22</f>
        <v>250</v>
      </c>
      <c r="T22" s="8">
        <f>C22</f>
        <v>250</v>
      </c>
      <c r="U22" s="8">
        <f>C22</f>
        <v>250</v>
      </c>
      <c r="V22" s="8">
        <f>E22</f>
        <v>12.5</v>
      </c>
      <c r="W22" s="8">
        <f>E22</f>
        <v>12.5</v>
      </c>
      <c r="X22" s="8">
        <f>E22</f>
        <v>12.5</v>
      </c>
      <c r="Y22" s="2"/>
      <c r="Z22" s="2"/>
      <c r="AA22" s="2"/>
      <c r="AB22" s="2"/>
      <c r="AC22" s="2"/>
    </row>
    <row r="23" spans="1:29" x14ac:dyDescent="0.25">
      <c r="A23" s="32"/>
      <c r="B23" s="5" t="s">
        <v>25</v>
      </c>
      <c r="C23" s="6">
        <v>250</v>
      </c>
      <c r="D23" s="6">
        <f t="shared" si="2"/>
        <v>237.5</v>
      </c>
      <c r="E23" s="6">
        <f t="shared" si="3"/>
        <v>12.5</v>
      </c>
      <c r="F23" s="7"/>
      <c r="G23" s="7"/>
      <c r="H23" s="7"/>
      <c r="I23" s="7"/>
      <c r="J23" s="7"/>
      <c r="K23" s="7"/>
      <c r="L23" s="7"/>
      <c r="M23" s="8"/>
      <c r="N23" s="8"/>
      <c r="O23" s="8"/>
      <c r="P23" s="8"/>
      <c r="Q23" s="8"/>
      <c r="R23" s="8"/>
      <c r="S23" s="8"/>
      <c r="T23" s="8">
        <f>C23</f>
        <v>250</v>
      </c>
      <c r="U23" s="8">
        <f>C23</f>
        <v>250</v>
      </c>
      <c r="V23" s="8">
        <f>C23</f>
        <v>250</v>
      </c>
      <c r="W23" s="8">
        <f>E23</f>
        <v>12.5</v>
      </c>
      <c r="X23" s="8">
        <f>E23</f>
        <v>12.5</v>
      </c>
      <c r="Y23" s="2">
        <f>E23</f>
        <v>12.5</v>
      </c>
      <c r="Z23" s="2"/>
      <c r="AA23" s="2"/>
      <c r="AB23" s="2"/>
      <c r="AC23" s="2"/>
    </row>
    <row r="24" spans="1:29" x14ac:dyDescent="0.25">
      <c r="A24" s="32"/>
      <c r="B24" s="5" t="s">
        <v>26</v>
      </c>
      <c r="C24" s="6">
        <v>250</v>
      </c>
      <c r="D24" s="6">
        <f t="shared" si="2"/>
        <v>237.5</v>
      </c>
      <c r="E24" s="6">
        <f t="shared" si="3"/>
        <v>12.5</v>
      </c>
      <c r="F24" s="7"/>
      <c r="G24" s="7"/>
      <c r="H24" s="7"/>
      <c r="I24" s="7"/>
      <c r="J24" s="7"/>
      <c r="K24" s="7"/>
      <c r="L24" s="7"/>
      <c r="M24" s="8"/>
      <c r="N24" s="8"/>
      <c r="O24" s="8"/>
      <c r="P24" s="8"/>
      <c r="Q24" s="8"/>
      <c r="R24" s="8"/>
      <c r="S24" s="8"/>
      <c r="T24" s="8"/>
      <c r="U24" s="8">
        <f>C24</f>
        <v>250</v>
      </c>
      <c r="V24" s="8">
        <f>C24</f>
        <v>250</v>
      </c>
      <c r="W24" s="8">
        <f>C24</f>
        <v>250</v>
      </c>
      <c r="X24" s="8">
        <f>E24</f>
        <v>12.5</v>
      </c>
      <c r="Y24" s="2">
        <f>E24</f>
        <v>12.5</v>
      </c>
      <c r="Z24" s="2">
        <f>E24</f>
        <v>12.5</v>
      </c>
      <c r="AA24" s="2"/>
      <c r="AB24" s="2"/>
      <c r="AC24" s="2"/>
    </row>
    <row r="25" spans="1:29" x14ac:dyDescent="0.25">
      <c r="A25" s="32"/>
      <c r="B25" s="5" t="s">
        <v>27</v>
      </c>
      <c r="C25" s="6">
        <v>0</v>
      </c>
      <c r="D25" s="6">
        <f t="shared" si="2"/>
        <v>0</v>
      </c>
      <c r="E25" s="6">
        <f t="shared" si="3"/>
        <v>0</v>
      </c>
      <c r="F25" s="7"/>
      <c r="G25" s="7"/>
      <c r="H25" s="7"/>
      <c r="I25" s="7"/>
      <c r="J25" s="7"/>
      <c r="K25" s="7"/>
      <c r="L25" s="7"/>
      <c r="M25" s="8"/>
      <c r="N25" s="8"/>
      <c r="O25" s="8"/>
      <c r="P25" s="8"/>
      <c r="Q25" s="8"/>
      <c r="R25" s="8"/>
      <c r="S25" s="8"/>
      <c r="T25" s="8"/>
      <c r="U25" s="8"/>
      <c r="V25" s="8">
        <f>C25</f>
        <v>0</v>
      </c>
      <c r="W25" s="8">
        <f>C25</f>
        <v>0</v>
      </c>
      <c r="X25" s="8">
        <f>C25</f>
        <v>0</v>
      </c>
      <c r="Y25" s="2">
        <f>E25</f>
        <v>0</v>
      </c>
      <c r="Z25" s="2">
        <f>E25</f>
        <v>0</v>
      </c>
      <c r="AA25" s="2">
        <f>E25</f>
        <v>0</v>
      </c>
      <c r="AB25" s="2"/>
      <c r="AC25" s="2"/>
    </row>
    <row r="26" spans="1:29" x14ac:dyDescent="0.25">
      <c r="A26" s="32"/>
      <c r="B26" s="5" t="s">
        <v>28</v>
      </c>
      <c r="C26" s="6">
        <v>0</v>
      </c>
      <c r="D26" s="6">
        <f t="shared" si="2"/>
        <v>0</v>
      </c>
      <c r="E26" s="6">
        <f t="shared" si="3"/>
        <v>0</v>
      </c>
      <c r="F26" s="7"/>
      <c r="G26" s="7"/>
      <c r="H26" s="7"/>
      <c r="I26" s="7"/>
      <c r="J26" s="7"/>
      <c r="K26" s="7"/>
      <c r="L26" s="7"/>
      <c r="M26" s="8"/>
      <c r="N26" s="8"/>
      <c r="O26" s="8"/>
      <c r="P26" s="8"/>
      <c r="Q26" s="8"/>
      <c r="R26" s="8"/>
      <c r="S26" s="8"/>
      <c r="T26" s="8"/>
      <c r="U26" s="8"/>
      <c r="V26" s="8"/>
      <c r="W26" s="8">
        <f>C26</f>
        <v>0</v>
      </c>
      <c r="X26" s="8">
        <f>C26</f>
        <v>0</v>
      </c>
      <c r="Y26" s="2">
        <f>C26</f>
        <v>0</v>
      </c>
      <c r="Z26" s="2">
        <f>E26</f>
        <v>0</v>
      </c>
      <c r="AA26" s="2">
        <f>E26</f>
        <v>0</v>
      </c>
      <c r="AB26" s="2">
        <f>E26</f>
        <v>0</v>
      </c>
      <c r="AC26" s="2"/>
    </row>
    <row r="27" spans="1:29" x14ac:dyDescent="0.25">
      <c r="A27" s="33"/>
      <c r="B27" s="5" t="s">
        <v>29</v>
      </c>
      <c r="C27" s="6">
        <v>0</v>
      </c>
      <c r="D27" s="6">
        <f t="shared" si="2"/>
        <v>0</v>
      </c>
      <c r="E27" s="6">
        <f t="shared" si="3"/>
        <v>0</v>
      </c>
      <c r="F27" s="7"/>
      <c r="G27" s="7"/>
      <c r="H27" s="7"/>
      <c r="I27" s="7"/>
      <c r="J27" s="7"/>
      <c r="K27" s="7"/>
      <c r="L27" s="7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>
        <f>C27</f>
        <v>0</v>
      </c>
      <c r="Y27" s="2">
        <f>C27</f>
        <v>0</v>
      </c>
      <c r="Z27" s="2">
        <f>C27</f>
        <v>0</v>
      </c>
      <c r="AA27" s="2">
        <f>E27</f>
        <v>0</v>
      </c>
      <c r="AB27" s="2">
        <f>E27</f>
        <v>0</v>
      </c>
      <c r="AC27" s="2">
        <f>E27</f>
        <v>0</v>
      </c>
    </row>
    <row r="28" spans="1:29" x14ac:dyDescent="0.25">
      <c r="A28" s="19"/>
      <c r="B28" s="5"/>
      <c r="C28" s="6"/>
      <c r="D28" s="6"/>
      <c r="E28" s="6"/>
      <c r="F28" s="7"/>
      <c r="G28" s="7"/>
      <c r="H28" s="7"/>
      <c r="I28" s="7"/>
      <c r="J28" s="7"/>
      <c r="K28" s="7"/>
      <c r="L28" s="7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20"/>
      <c r="Z28" s="20"/>
      <c r="AA28" s="20"/>
      <c r="AB28" s="20"/>
      <c r="AC28" s="20"/>
    </row>
    <row r="29" spans="1:29" x14ac:dyDescent="0.25">
      <c r="A29" s="19"/>
      <c r="B29" s="5"/>
      <c r="C29" s="6"/>
      <c r="D29" s="6"/>
      <c r="E29" s="6"/>
      <c r="F29" s="7"/>
      <c r="G29" s="7"/>
      <c r="H29" s="7"/>
      <c r="I29" s="7"/>
      <c r="J29" s="7"/>
      <c r="K29" s="7"/>
      <c r="L29" s="7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20"/>
      <c r="Z29" s="20"/>
      <c r="AA29" s="20"/>
      <c r="AB29" s="20"/>
      <c r="AC29" s="20"/>
    </row>
    <row r="30" spans="1:29" s="24" customFormat="1" x14ac:dyDescent="0.25">
      <c r="A30" s="21"/>
      <c r="B30" s="22" t="s">
        <v>27</v>
      </c>
      <c r="C30" s="23">
        <v>250</v>
      </c>
      <c r="D30" s="23">
        <f t="shared" ref="D30:D35" si="4">C30*$D$2</f>
        <v>237.5</v>
      </c>
      <c r="E30" s="23">
        <f t="shared" ref="E30:E35" si="5">C30*$E$2</f>
        <v>12.5</v>
      </c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>
        <f>C30</f>
        <v>250</v>
      </c>
      <c r="W30" s="22">
        <f>C30</f>
        <v>250</v>
      </c>
      <c r="X30" s="22">
        <f>C30</f>
        <v>250</v>
      </c>
      <c r="Y30" s="22">
        <f>E30</f>
        <v>12.5</v>
      </c>
      <c r="Z30" s="22">
        <f>E30</f>
        <v>12.5</v>
      </c>
      <c r="AA30" s="22">
        <f>E30</f>
        <v>12.5</v>
      </c>
      <c r="AB30" s="22"/>
      <c r="AC30" s="22"/>
    </row>
    <row r="31" spans="1:29" s="24" customFormat="1" x14ac:dyDescent="0.25">
      <c r="A31" s="21"/>
      <c r="B31" s="22" t="s">
        <v>28</v>
      </c>
      <c r="C31" s="23">
        <v>250</v>
      </c>
      <c r="D31" s="23">
        <f t="shared" si="4"/>
        <v>237.5</v>
      </c>
      <c r="E31" s="23">
        <f t="shared" si="5"/>
        <v>12.5</v>
      </c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>
        <f>C31</f>
        <v>250</v>
      </c>
      <c r="X31" s="22">
        <f>C31</f>
        <v>250</v>
      </c>
      <c r="Y31" s="22">
        <f>C31</f>
        <v>250</v>
      </c>
      <c r="Z31" s="22">
        <f>E31</f>
        <v>12.5</v>
      </c>
      <c r="AA31" s="22">
        <f>E31</f>
        <v>12.5</v>
      </c>
      <c r="AB31" s="22">
        <f>E31</f>
        <v>12.5</v>
      </c>
      <c r="AC31" s="22"/>
    </row>
    <row r="32" spans="1:29" s="24" customFormat="1" x14ac:dyDescent="0.25">
      <c r="A32" s="21"/>
      <c r="B32" s="22" t="s">
        <v>29</v>
      </c>
      <c r="C32" s="23">
        <v>250</v>
      </c>
      <c r="D32" s="23">
        <f t="shared" si="4"/>
        <v>237.5</v>
      </c>
      <c r="E32" s="23">
        <f t="shared" si="5"/>
        <v>12.5</v>
      </c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>
        <f>C32</f>
        <v>250</v>
      </c>
      <c r="Y32" s="22">
        <f>C32</f>
        <v>250</v>
      </c>
      <c r="Z32" s="22">
        <f>C32</f>
        <v>250</v>
      </c>
      <c r="AA32" s="22">
        <f>E32</f>
        <v>12.5</v>
      </c>
      <c r="AB32" s="22">
        <f>E32</f>
        <v>12.5</v>
      </c>
      <c r="AC32" s="22">
        <f>E32</f>
        <v>12.5</v>
      </c>
    </row>
    <row r="33" spans="1:32" s="24" customFormat="1" x14ac:dyDescent="0.25">
      <c r="A33" s="21"/>
      <c r="B33" s="22" t="s">
        <v>9</v>
      </c>
      <c r="C33" s="23">
        <v>250</v>
      </c>
      <c r="D33" s="23">
        <f t="shared" si="4"/>
        <v>237.5</v>
      </c>
      <c r="E33" s="23">
        <f t="shared" si="5"/>
        <v>12.5</v>
      </c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>
        <f>C33</f>
        <v>250</v>
      </c>
      <c r="Z33" s="22">
        <f>C33</f>
        <v>250</v>
      </c>
      <c r="AA33" s="22">
        <f>C33</f>
        <v>250</v>
      </c>
      <c r="AB33" s="22">
        <f>E33</f>
        <v>12.5</v>
      </c>
      <c r="AC33" s="22">
        <f>E33</f>
        <v>12.5</v>
      </c>
      <c r="AD33" s="24">
        <f>E33</f>
        <v>12.5</v>
      </c>
    </row>
    <row r="34" spans="1:32" s="24" customFormat="1" x14ac:dyDescent="0.25">
      <c r="A34" s="21"/>
      <c r="B34" s="22" t="s">
        <v>10</v>
      </c>
      <c r="C34" s="23">
        <v>250</v>
      </c>
      <c r="D34" s="23">
        <f t="shared" si="4"/>
        <v>237.5</v>
      </c>
      <c r="E34" s="23">
        <f t="shared" si="5"/>
        <v>12.5</v>
      </c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>
        <f>C34</f>
        <v>250</v>
      </c>
      <c r="AA34" s="22">
        <f>C34</f>
        <v>250</v>
      </c>
      <c r="AB34" s="22">
        <f>C34</f>
        <v>250</v>
      </c>
      <c r="AC34" s="22">
        <f>E34</f>
        <v>12.5</v>
      </c>
      <c r="AD34" s="24">
        <f>E34</f>
        <v>12.5</v>
      </c>
      <c r="AE34" s="24">
        <f>E34</f>
        <v>12.5</v>
      </c>
    </row>
    <row r="35" spans="1:32" s="24" customFormat="1" x14ac:dyDescent="0.25">
      <c r="A35" s="21"/>
      <c r="B35" s="22" t="s">
        <v>11</v>
      </c>
      <c r="C35" s="23">
        <v>250</v>
      </c>
      <c r="D35" s="23">
        <f t="shared" si="4"/>
        <v>237.5</v>
      </c>
      <c r="E35" s="23">
        <f t="shared" si="5"/>
        <v>12.5</v>
      </c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>
        <f>C35</f>
        <v>250</v>
      </c>
      <c r="AB35" s="22">
        <f>C35</f>
        <v>250</v>
      </c>
      <c r="AC35" s="22">
        <f>C35</f>
        <v>250</v>
      </c>
      <c r="AD35" s="24">
        <f>E35</f>
        <v>12.5</v>
      </c>
      <c r="AE35" s="24">
        <f>E35</f>
        <v>12.5</v>
      </c>
      <c r="AF35" s="24">
        <f>E35</f>
        <v>12.5</v>
      </c>
    </row>
    <row r="36" spans="1:32" s="10" customFormat="1" x14ac:dyDescent="0.25">
      <c r="A36" s="9"/>
      <c r="B36" s="5"/>
      <c r="C36" s="6"/>
      <c r="D36" s="6"/>
      <c r="E36" s="6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</row>
    <row r="37" spans="1:32" s="10" customFormat="1" hidden="1" x14ac:dyDescent="0.25">
      <c r="A37" s="9"/>
      <c r="B37" s="5"/>
      <c r="C37" s="1"/>
      <c r="D37" s="1">
        <v>0.88</v>
      </c>
      <c r="E37" s="1">
        <v>0.12</v>
      </c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</row>
    <row r="38" spans="1:32" s="10" customFormat="1" hidden="1" x14ac:dyDescent="0.25">
      <c r="A38" s="9"/>
      <c r="B38" s="5"/>
      <c r="C38" s="2" t="s">
        <v>32</v>
      </c>
      <c r="D38" s="2" t="s">
        <v>0</v>
      </c>
      <c r="E38" s="2" t="s">
        <v>1</v>
      </c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</row>
    <row r="39" spans="1:32" hidden="1" x14ac:dyDescent="0.25">
      <c r="A39" s="34" t="s">
        <v>15</v>
      </c>
      <c r="B39" s="5" t="s">
        <v>8</v>
      </c>
      <c r="C39" s="6">
        <v>114</v>
      </c>
      <c r="D39" s="6">
        <f>C39*$D$37</f>
        <v>100.32000000000001</v>
      </c>
      <c r="E39" s="6">
        <f>C39*$E$37</f>
        <v>13.68</v>
      </c>
      <c r="F39" s="7"/>
      <c r="G39" s="7"/>
      <c r="H39" s="7"/>
      <c r="I39" s="7"/>
      <c r="J39" s="7"/>
      <c r="K39" s="7"/>
      <c r="L39" s="7">
        <f>C39</f>
        <v>114</v>
      </c>
      <c r="M39" s="8">
        <f>C39</f>
        <v>114</v>
      </c>
      <c r="N39" s="8">
        <f>C39</f>
        <v>114</v>
      </c>
      <c r="O39" s="8">
        <f>E39</f>
        <v>13.68</v>
      </c>
      <c r="P39" s="8">
        <f>E39</f>
        <v>13.68</v>
      </c>
      <c r="Q39" s="8">
        <f>E39</f>
        <v>13.68</v>
      </c>
      <c r="R39" s="8"/>
      <c r="S39" s="8"/>
      <c r="T39" s="8"/>
      <c r="U39" s="8"/>
      <c r="V39" s="8"/>
      <c r="W39" s="8"/>
      <c r="X39" s="8"/>
      <c r="Y39" s="2"/>
      <c r="Z39" s="2"/>
      <c r="AA39" s="2"/>
      <c r="AB39" s="2"/>
      <c r="AC39" s="2"/>
    </row>
    <row r="40" spans="1:32" hidden="1" x14ac:dyDescent="0.25">
      <c r="A40" s="35"/>
      <c r="B40" s="5" t="s">
        <v>18</v>
      </c>
      <c r="C40" s="6">
        <v>495</v>
      </c>
      <c r="D40" s="6">
        <f t="shared" ref="D40:D51" si="6">C40*$D$37</f>
        <v>435.6</v>
      </c>
      <c r="E40" s="6">
        <f t="shared" ref="E40:E51" si="7">C40*$E$37</f>
        <v>59.4</v>
      </c>
      <c r="F40" s="7"/>
      <c r="G40" s="7"/>
      <c r="H40" s="7"/>
      <c r="I40" s="7"/>
      <c r="J40" s="7"/>
      <c r="K40" s="7"/>
      <c r="L40" s="7"/>
      <c r="M40" s="8">
        <f>C40</f>
        <v>495</v>
      </c>
      <c r="N40" s="8">
        <f>C40</f>
        <v>495</v>
      </c>
      <c r="O40" s="8">
        <f>C40</f>
        <v>495</v>
      </c>
      <c r="P40" s="8">
        <f>E40</f>
        <v>59.4</v>
      </c>
      <c r="Q40" s="8">
        <f>E40</f>
        <v>59.4</v>
      </c>
      <c r="R40" s="8">
        <f>E40</f>
        <v>59.4</v>
      </c>
      <c r="S40" s="8"/>
      <c r="T40" s="8"/>
      <c r="U40" s="8"/>
      <c r="V40" s="8"/>
      <c r="W40" s="8"/>
      <c r="X40" s="8"/>
      <c r="Y40" s="2"/>
      <c r="Z40" s="2"/>
      <c r="AA40" s="2"/>
      <c r="AB40" s="2"/>
      <c r="AC40" s="2"/>
    </row>
    <row r="41" spans="1:32" hidden="1" x14ac:dyDescent="0.25">
      <c r="A41" s="35"/>
      <c r="B41" s="5" t="s">
        <v>19</v>
      </c>
      <c r="C41" s="6">
        <v>543</v>
      </c>
      <c r="D41" s="6">
        <f t="shared" si="6"/>
        <v>477.84</v>
      </c>
      <c r="E41" s="6">
        <f t="shared" si="7"/>
        <v>65.16</v>
      </c>
      <c r="F41" s="7"/>
      <c r="G41" s="7"/>
      <c r="H41" s="7"/>
      <c r="I41" s="7"/>
      <c r="J41" s="7"/>
      <c r="K41" s="7"/>
      <c r="L41" s="7"/>
      <c r="M41" s="8"/>
      <c r="N41" s="8">
        <f>C41</f>
        <v>543</v>
      </c>
      <c r="O41" s="8">
        <f>C41</f>
        <v>543</v>
      </c>
      <c r="P41" s="8">
        <f>C41</f>
        <v>543</v>
      </c>
      <c r="Q41" s="8">
        <f>E41</f>
        <v>65.16</v>
      </c>
      <c r="R41" s="8">
        <f>E41</f>
        <v>65.16</v>
      </c>
      <c r="S41" s="8">
        <f>E41</f>
        <v>65.16</v>
      </c>
      <c r="T41" s="8"/>
      <c r="U41" s="8"/>
      <c r="V41" s="8"/>
      <c r="W41" s="8"/>
      <c r="X41" s="8"/>
      <c r="Y41" s="2"/>
      <c r="Z41" s="2"/>
      <c r="AA41" s="2"/>
      <c r="AB41" s="2"/>
      <c r="AC41" s="2"/>
    </row>
    <row r="42" spans="1:32" s="10" customFormat="1" hidden="1" x14ac:dyDescent="0.25">
      <c r="A42" s="35"/>
      <c r="B42" s="5" t="s">
        <v>20</v>
      </c>
      <c r="C42" s="6">
        <v>640</v>
      </c>
      <c r="D42" s="6">
        <f t="shared" si="6"/>
        <v>563.20000000000005</v>
      </c>
      <c r="E42" s="6">
        <f t="shared" si="7"/>
        <v>76.8</v>
      </c>
      <c r="F42" s="7"/>
      <c r="G42" s="7"/>
      <c r="H42" s="7"/>
      <c r="I42" s="7"/>
      <c r="J42" s="7"/>
      <c r="K42" s="7"/>
      <c r="L42" s="7"/>
      <c r="M42" s="8"/>
      <c r="N42" s="8"/>
      <c r="O42" s="8">
        <f>C42</f>
        <v>640</v>
      </c>
      <c r="P42" s="8">
        <f>C42</f>
        <v>640</v>
      </c>
      <c r="Q42" s="8">
        <f>C42</f>
        <v>640</v>
      </c>
      <c r="R42" s="8">
        <f>E42</f>
        <v>76.8</v>
      </c>
      <c r="S42" s="8">
        <f>E42</f>
        <v>76.8</v>
      </c>
      <c r="T42" s="8">
        <f>E42</f>
        <v>76.8</v>
      </c>
      <c r="U42" s="8"/>
      <c r="V42" s="8"/>
      <c r="W42" s="8"/>
      <c r="X42" s="8"/>
      <c r="Y42" s="5"/>
      <c r="Z42" s="5"/>
      <c r="AA42" s="5"/>
      <c r="AB42" s="5"/>
      <c r="AC42" s="5"/>
    </row>
    <row r="43" spans="1:32" s="10" customFormat="1" hidden="1" x14ac:dyDescent="0.25">
      <c r="A43" s="35"/>
      <c r="B43" s="5" t="s">
        <v>21</v>
      </c>
      <c r="C43" s="6">
        <v>575</v>
      </c>
      <c r="D43" s="6">
        <f t="shared" si="6"/>
        <v>506</v>
      </c>
      <c r="E43" s="6">
        <f t="shared" si="7"/>
        <v>69</v>
      </c>
      <c r="F43" s="7"/>
      <c r="G43" s="7"/>
      <c r="H43" s="7"/>
      <c r="I43" s="7"/>
      <c r="J43" s="7"/>
      <c r="K43" s="7"/>
      <c r="L43" s="7"/>
      <c r="M43" s="8"/>
      <c r="N43" s="8"/>
      <c r="O43" s="8"/>
      <c r="P43" s="8">
        <f>C43</f>
        <v>575</v>
      </c>
      <c r="Q43" s="8">
        <f>C43</f>
        <v>575</v>
      </c>
      <c r="R43" s="8">
        <f>C43</f>
        <v>575</v>
      </c>
      <c r="S43" s="8">
        <f>E43</f>
        <v>69</v>
      </c>
      <c r="T43" s="8">
        <f>E43</f>
        <v>69</v>
      </c>
      <c r="U43" s="8">
        <f>E43</f>
        <v>69</v>
      </c>
      <c r="V43" s="8"/>
      <c r="W43" s="8"/>
      <c r="X43" s="8"/>
      <c r="Y43" s="5"/>
      <c r="Z43" s="5"/>
      <c r="AA43" s="5"/>
      <c r="AB43" s="5"/>
      <c r="AC43" s="5"/>
    </row>
    <row r="44" spans="1:32" s="10" customFormat="1" hidden="1" x14ac:dyDescent="0.25">
      <c r="A44" s="35"/>
      <c r="B44" s="5" t="s">
        <v>22</v>
      </c>
      <c r="C44" s="6">
        <v>538</v>
      </c>
      <c r="D44" s="6">
        <f t="shared" si="6"/>
        <v>473.44</v>
      </c>
      <c r="E44" s="6">
        <f t="shared" si="7"/>
        <v>64.56</v>
      </c>
      <c r="F44" s="7"/>
      <c r="G44" s="7"/>
      <c r="H44" s="7"/>
      <c r="I44" s="7"/>
      <c r="J44" s="7"/>
      <c r="K44" s="7"/>
      <c r="L44" s="7"/>
      <c r="M44" s="8"/>
      <c r="N44" s="8"/>
      <c r="O44" s="8"/>
      <c r="P44" s="8"/>
      <c r="Q44" s="8">
        <f>C44</f>
        <v>538</v>
      </c>
      <c r="R44" s="8">
        <f>C44</f>
        <v>538</v>
      </c>
      <c r="S44" s="8">
        <f>C44</f>
        <v>538</v>
      </c>
      <c r="T44" s="8">
        <f>E44</f>
        <v>64.56</v>
      </c>
      <c r="U44" s="8">
        <f>E44</f>
        <v>64.56</v>
      </c>
      <c r="V44" s="8">
        <f>E44</f>
        <v>64.56</v>
      </c>
      <c r="W44" s="8"/>
      <c r="X44" s="8"/>
      <c r="Y44" s="5"/>
      <c r="Z44" s="5"/>
      <c r="AA44" s="5"/>
      <c r="AB44" s="5"/>
      <c r="AC44" s="5"/>
    </row>
    <row r="45" spans="1:32" s="10" customFormat="1" hidden="1" x14ac:dyDescent="0.25">
      <c r="A45" s="35"/>
      <c r="B45" s="5" t="s">
        <v>23</v>
      </c>
      <c r="C45" s="6">
        <v>550</v>
      </c>
      <c r="D45" s="6">
        <f t="shared" si="6"/>
        <v>484</v>
      </c>
      <c r="E45" s="6">
        <f t="shared" si="7"/>
        <v>66</v>
      </c>
      <c r="F45" s="7"/>
      <c r="G45" s="7"/>
      <c r="H45" s="7"/>
      <c r="I45" s="7"/>
      <c r="J45" s="7"/>
      <c r="K45" s="7"/>
      <c r="L45" s="7"/>
      <c r="M45" s="8"/>
      <c r="N45" s="8"/>
      <c r="O45" s="8"/>
      <c r="P45" s="8"/>
      <c r="Q45" s="8"/>
      <c r="R45" s="8">
        <f>C45</f>
        <v>550</v>
      </c>
      <c r="S45" s="8">
        <f>C45</f>
        <v>550</v>
      </c>
      <c r="T45" s="8">
        <f>C45</f>
        <v>550</v>
      </c>
      <c r="U45" s="8">
        <f>E45</f>
        <v>66</v>
      </c>
      <c r="V45" s="8">
        <f>E45</f>
        <v>66</v>
      </c>
      <c r="W45" s="8">
        <f>E45</f>
        <v>66</v>
      </c>
      <c r="X45" s="8"/>
      <c r="Y45" s="5"/>
      <c r="Z45" s="5"/>
      <c r="AA45" s="5"/>
      <c r="AB45" s="5"/>
      <c r="AC45" s="5"/>
    </row>
    <row r="46" spans="1:32" s="10" customFormat="1" hidden="1" x14ac:dyDescent="0.25">
      <c r="A46" s="35"/>
      <c r="B46" s="5" t="s">
        <v>24</v>
      </c>
      <c r="C46" s="6">
        <v>550</v>
      </c>
      <c r="D46" s="6">
        <f t="shared" si="6"/>
        <v>484</v>
      </c>
      <c r="E46" s="6">
        <f t="shared" si="7"/>
        <v>66</v>
      </c>
      <c r="F46" s="7"/>
      <c r="G46" s="7"/>
      <c r="H46" s="7"/>
      <c r="I46" s="7"/>
      <c r="J46" s="7"/>
      <c r="K46" s="7"/>
      <c r="L46" s="7"/>
      <c r="M46" s="8"/>
      <c r="N46" s="8"/>
      <c r="O46" s="8"/>
      <c r="P46" s="8"/>
      <c r="Q46" s="8"/>
      <c r="R46" s="8"/>
      <c r="S46" s="8">
        <f>C46</f>
        <v>550</v>
      </c>
      <c r="T46" s="8">
        <f>C46</f>
        <v>550</v>
      </c>
      <c r="U46" s="8">
        <f>C46</f>
        <v>550</v>
      </c>
      <c r="V46" s="8">
        <f>E46</f>
        <v>66</v>
      </c>
      <c r="W46" s="8">
        <f>E46</f>
        <v>66</v>
      </c>
      <c r="X46" s="8">
        <f>E46</f>
        <v>66</v>
      </c>
      <c r="Y46" s="5"/>
      <c r="Z46" s="5"/>
      <c r="AA46" s="5"/>
      <c r="AB46" s="5"/>
      <c r="AC46" s="5"/>
    </row>
    <row r="47" spans="1:32" s="10" customFormat="1" hidden="1" x14ac:dyDescent="0.25">
      <c r="A47" s="35"/>
      <c r="B47" s="5" t="s">
        <v>25</v>
      </c>
      <c r="C47" s="6">
        <v>550</v>
      </c>
      <c r="D47" s="6">
        <f t="shared" si="6"/>
        <v>484</v>
      </c>
      <c r="E47" s="6">
        <f t="shared" si="7"/>
        <v>66</v>
      </c>
      <c r="F47" s="7"/>
      <c r="G47" s="7"/>
      <c r="H47" s="7"/>
      <c r="I47" s="7"/>
      <c r="J47" s="7"/>
      <c r="K47" s="7"/>
      <c r="L47" s="7"/>
      <c r="M47" s="8"/>
      <c r="N47" s="8"/>
      <c r="O47" s="8"/>
      <c r="P47" s="8"/>
      <c r="Q47" s="8"/>
      <c r="R47" s="8"/>
      <c r="S47" s="8"/>
      <c r="T47" s="8">
        <f>C47</f>
        <v>550</v>
      </c>
      <c r="U47" s="8">
        <f>C47</f>
        <v>550</v>
      </c>
      <c r="V47" s="8">
        <f>C47</f>
        <v>550</v>
      </c>
      <c r="W47" s="8">
        <f>E47</f>
        <v>66</v>
      </c>
      <c r="X47" s="8">
        <f>E47</f>
        <v>66</v>
      </c>
      <c r="Y47" s="5">
        <f>E47</f>
        <v>66</v>
      </c>
      <c r="Z47" s="5"/>
      <c r="AA47" s="5"/>
      <c r="AB47" s="5"/>
      <c r="AC47" s="5"/>
    </row>
    <row r="48" spans="1:32" s="10" customFormat="1" hidden="1" x14ac:dyDescent="0.25">
      <c r="A48" s="35"/>
      <c r="B48" s="5" t="s">
        <v>26</v>
      </c>
      <c r="C48" s="6">
        <v>550</v>
      </c>
      <c r="D48" s="6">
        <f t="shared" si="6"/>
        <v>484</v>
      </c>
      <c r="E48" s="6">
        <f t="shared" si="7"/>
        <v>66</v>
      </c>
      <c r="F48" s="7"/>
      <c r="G48" s="7"/>
      <c r="H48" s="7"/>
      <c r="I48" s="7"/>
      <c r="J48" s="7"/>
      <c r="K48" s="7"/>
      <c r="L48" s="7"/>
      <c r="M48" s="8"/>
      <c r="N48" s="8"/>
      <c r="O48" s="8"/>
      <c r="P48" s="8"/>
      <c r="Q48" s="8"/>
      <c r="R48" s="8"/>
      <c r="S48" s="8"/>
      <c r="T48" s="8"/>
      <c r="U48" s="8">
        <f>C48</f>
        <v>550</v>
      </c>
      <c r="V48" s="8">
        <f>C48</f>
        <v>550</v>
      </c>
      <c r="W48" s="8">
        <f>C48</f>
        <v>550</v>
      </c>
      <c r="X48" s="8">
        <f>E48</f>
        <v>66</v>
      </c>
      <c r="Y48" s="5">
        <f>E48</f>
        <v>66</v>
      </c>
      <c r="Z48" s="5">
        <f>E48</f>
        <v>66</v>
      </c>
      <c r="AA48" s="5"/>
      <c r="AB48" s="5"/>
      <c r="AC48" s="5"/>
    </row>
    <row r="49" spans="1:29" s="10" customFormat="1" hidden="1" x14ac:dyDescent="0.25">
      <c r="A49" s="35"/>
      <c r="B49" s="5" t="s">
        <v>27</v>
      </c>
      <c r="C49" s="6">
        <v>550</v>
      </c>
      <c r="D49" s="6">
        <f t="shared" si="6"/>
        <v>484</v>
      </c>
      <c r="E49" s="6">
        <f t="shared" si="7"/>
        <v>66</v>
      </c>
      <c r="F49" s="7"/>
      <c r="G49" s="7"/>
      <c r="H49" s="7"/>
      <c r="I49" s="7"/>
      <c r="J49" s="7"/>
      <c r="K49" s="7"/>
      <c r="L49" s="7"/>
      <c r="M49" s="8"/>
      <c r="N49" s="8"/>
      <c r="O49" s="8"/>
      <c r="P49" s="8"/>
      <c r="Q49" s="8"/>
      <c r="R49" s="8"/>
      <c r="S49" s="8"/>
      <c r="T49" s="8"/>
      <c r="U49" s="8"/>
      <c r="V49" s="8">
        <f>C49</f>
        <v>550</v>
      </c>
      <c r="W49" s="8">
        <f>C49</f>
        <v>550</v>
      </c>
      <c r="X49" s="8">
        <f>C49</f>
        <v>550</v>
      </c>
      <c r="Y49" s="5">
        <f>E49</f>
        <v>66</v>
      </c>
      <c r="Z49" s="5">
        <f>E49</f>
        <v>66</v>
      </c>
      <c r="AA49" s="5">
        <f>E49</f>
        <v>66</v>
      </c>
      <c r="AB49" s="5"/>
      <c r="AC49" s="5"/>
    </row>
    <row r="50" spans="1:29" s="10" customFormat="1" hidden="1" x14ac:dyDescent="0.25">
      <c r="A50" s="35"/>
      <c r="B50" s="5" t="s">
        <v>28</v>
      </c>
      <c r="C50" s="6">
        <v>550</v>
      </c>
      <c r="D50" s="6">
        <f t="shared" si="6"/>
        <v>484</v>
      </c>
      <c r="E50" s="6">
        <f t="shared" si="7"/>
        <v>66</v>
      </c>
      <c r="F50" s="7"/>
      <c r="G50" s="7"/>
      <c r="H50" s="7"/>
      <c r="I50" s="7"/>
      <c r="J50" s="7"/>
      <c r="K50" s="7"/>
      <c r="L50" s="7"/>
      <c r="M50" s="8"/>
      <c r="N50" s="8"/>
      <c r="O50" s="8"/>
      <c r="P50" s="8"/>
      <c r="Q50" s="8"/>
      <c r="R50" s="8"/>
      <c r="S50" s="8"/>
      <c r="T50" s="8"/>
      <c r="U50" s="8"/>
      <c r="V50" s="8"/>
      <c r="W50" s="8">
        <f>C50</f>
        <v>550</v>
      </c>
      <c r="X50" s="8">
        <f>C50</f>
        <v>550</v>
      </c>
      <c r="Y50" s="5">
        <f>C50</f>
        <v>550</v>
      </c>
      <c r="Z50" s="5">
        <f>E50</f>
        <v>66</v>
      </c>
      <c r="AA50" s="5">
        <f>E50</f>
        <v>66</v>
      </c>
      <c r="AB50" s="5">
        <f>E50</f>
        <v>66</v>
      </c>
      <c r="AC50" s="5"/>
    </row>
    <row r="51" spans="1:29" s="10" customFormat="1" ht="0.75" customHeight="1" x14ac:dyDescent="0.25">
      <c r="A51" s="36"/>
      <c r="B51" s="5" t="s">
        <v>29</v>
      </c>
      <c r="C51" s="6">
        <v>550</v>
      </c>
      <c r="D51" s="6">
        <f t="shared" si="6"/>
        <v>484</v>
      </c>
      <c r="E51" s="6">
        <f t="shared" si="7"/>
        <v>66</v>
      </c>
      <c r="F51" s="7"/>
      <c r="G51" s="7"/>
      <c r="H51" s="7"/>
      <c r="I51" s="7"/>
      <c r="J51" s="7"/>
      <c r="K51" s="7"/>
      <c r="L51" s="7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>
        <f>C51</f>
        <v>550</v>
      </c>
      <c r="Y51" s="5">
        <f>C51</f>
        <v>550</v>
      </c>
      <c r="Z51" s="5">
        <f>C51</f>
        <v>550</v>
      </c>
      <c r="AA51" s="5">
        <f>E51</f>
        <v>66</v>
      </c>
      <c r="AB51" s="5">
        <f>E51</f>
        <v>66</v>
      </c>
      <c r="AC51" s="5">
        <f>E51</f>
        <v>66</v>
      </c>
    </row>
    <row r="52" spans="1:29" s="10" customFormat="1" x14ac:dyDescent="0.25"/>
    <row r="53" spans="1:29" x14ac:dyDescent="0.25">
      <c r="A53" s="27" t="s">
        <v>16</v>
      </c>
      <c r="B53" s="27"/>
      <c r="C53" s="27"/>
      <c r="D53" s="27"/>
      <c r="E53" s="27"/>
      <c r="F53" s="12">
        <f>SUM(F4:F27)</f>
        <v>730</v>
      </c>
      <c r="G53" s="12">
        <f t="shared" ref="G53:X53" si="8">SUM(G4:G27)</f>
        <v>1630</v>
      </c>
      <c r="H53" s="12">
        <f t="shared" si="8"/>
        <v>2018</v>
      </c>
      <c r="I53" s="12">
        <f t="shared" si="8"/>
        <v>2323.5</v>
      </c>
      <c r="J53" s="12">
        <f t="shared" si="8"/>
        <v>2619.5</v>
      </c>
      <c r="K53" s="12">
        <f t="shared" si="8"/>
        <v>3005.9</v>
      </c>
      <c r="L53" s="12">
        <f t="shared" si="8"/>
        <v>2754.35</v>
      </c>
      <c r="M53" s="14">
        <f t="shared" si="8"/>
        <v>2008.9</v>
      </c>
      <c r="N53" s="14">
        <f t="shared" si="8"/>
        <v>1727.25</v>
      </c>
      <c r="O53" s="14">
        <f t="shared" si="8"/>
        <v>1501</v>
      </c>
      <c r="P53" s="14">
        <f t="shared" si="8"/>
        <v>1591.1</v>
      </c>
      <c r="Q53" s="14">
        <f t="shared" si="8"/>
        <v>1581.1</v>
      </c>
      <c r="R53" s="14">
        <f t="shared" si="8"/>
        <v>1299.45</v>
      </c>
      <c r="S53" s="14">
        <f t="shared" si="8"/>
        <v>1034.8499999999999</v>
      </c>
      <c r="T53" s="14">
        <f t="shared" si="8"/>
        <v>825.1</v>
      </c>
      <c r="U53" s="14">
        <f t="shared" si="8"/>
        <v>811.55</v>
      </c>
      <c r="V53" s="14">
        <f t="shared" si="8"/>
        <v>548</v>
      </c>
      <c r="W53" s="14">
        <f t="shared" si="8"/>
        <v>287.5</v>
      </c>
      <c r="X53" s="14">
        <f t="shared" si="8"/>
        <v>37.5</v>
      </c>
    </row>
    <row r="54" spans="1:29" x14ac:dyDescent="0.25">
      <c r="A54" s="27" t="s">
        <v>33</v>
      </c>
      <c r="B54" s="27"/>
      <c r="C54" s="27"/>
      <c r="D54" s="27"/>
      <c r="E54" s="27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>
        <f>N58</f>
        <v>6692</v>
      </c>
      <c r="Q54" s="18"/>
      <c r="R54" s="18"/>
      <c r="S54" s="18"/>
      <c r="T54" s="18"/>
      <c r="U54" s="18"/>
      <c r="V54" s="18"/>
      <c r="W54" s="18"/>
      <c r="X54" s="18"/>
    </row>
    <row r="55" spans="1:29" x14ac:dyDescent="0.25">
      <c r="A55" s="27" t="s">
        <v>36</v>
      </c>
      <c r="B55" s="27"/>
      <c r="C55" s="27"/>
      <c r="D55" s="27"/>
      <c r="E55" s="27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5"/>
      <c r="V55" s="18"/>
      <c r="W55" s="18"/>
      <c r="X55" s="18">
        <f>Q53+R53+S53+T53+U53+V53+W53+X53</f>
        <v>6425.05</v>
      </c>
    </row>
    <row r="56" spans="1:29" ht="30.75" customHeight="1" x14ac:dyDescent="0.25">
      <c r="A56" s="27" t="s">
        <v>37</v>
      </c>
      <c r="B56" s="27"/>
      <c r="C56" s="27"/>
      <c r="D56" s="27"/>
      <c r="E56" s="27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5"/>
      <c r="V56" s="18"/>
      <c r="W56" s="18"/>
      <c r="X56" s="18">
        <f>X55-P54</f>
        <v>-266.94999999999982</v>
      </c>
    </row>
    <row r="57" spans="1:29" x14ac:dyDescent="0.25">
      <c r="E57" t="s">
        <v>42</v>
      </c>
      <c r="M57">
        <v>1500</v>
      </c>
    </row>
    <row r="58" spans="1:29" x14ac:dyDescent="0.25">
      <c r="E58" t="s">
        <v>43</v>
      </c>
      <c r="N58">
        <f>8192-M57</f>
        <v>6692</v>
      </c>
    </row>
    <row r="59" spans="1:29" hidden="1" x14ac:dyDescent="0.25">
      <c r="A59" s="27" t="s">
        <v>17</v>
      </c>
      <c r="B59" s="27"/>
      <c r="C59" s="27"/>
      <c r="D59" s="27"/>
      <c r="E59" s="27"/>
      <c r="F59" s="27"/>
      <c r="G59" s="27"/>
      <c r="H59" s="27"/>
      <c r="I59" s="27"/>
      <c r="J59" s="13">
        <f>SUM(J39:J51)</f>
        <v>0</v>
      </c>
      <c r="K59" s="13">
        <f t="shared" ref="K59:X59" si="9">SUM(K39:K51)</f>
        <v>0</v>
      </c>
      <c r="L59" s="13">
        <f t="shared" si="9"/>
        <v>114</v>
      </c>
      <c r="M59" s="14">
        <f t="shared" si="9"/>
        <v>609</v>
      </c>
      <c r="N59" s="14">
        <f t="shared" si="9"/>
        <v>1152</v>
      </c>
      <c r="O59" s="14">
        <f t="shared" si="9"/>
        <v>1691.68</v>
      </c>
      <c r="P59" s="14">
        <f t="shared" si="9"/>
        <v>1831.08</v>
      </c>
      <c r="Q59" s="14">
        <f t="shared" si="9"/>
        <v>1891.24</v>
      </c>
      <c r="R59" s="14">
        <f t="shared" si="9"/>
        <v>1864.3600000000001</v>
      </c>
      <c r="S59" s="14">
        <f t="shared" si="9"/>
        <v>1848.96</v>
      </c>
      <c r="T59" s="14">
        <f t="shared" si="9"/>
        <v>1860.3600000000001</v>
      </c>
      <c r="U59" s="14">
        <f t="shared" si="9"/>
        <v>1849.56</v>
      </c>
      <c r="V59" s="14">
        <f t="shared" si="9"/>
        <v>1846.56</v>
      </c>
      <c r="W59" s="14">
        <f t="shared" si="9"/>
        <v>1848</v>
      </c>
      <c r="X59" s="14">
        <f t="shared" si="9"/>
        <v>1848</v>
      </c>
    </row>
    <row r="60" spans="1:29" hidden="1" x14ac:dyDescent="0.25">
      <c r="A60" s="27" t="s">
        <v>30</v>
      </c>
      <c r="B60" s="27"/>
      <c r="C60" s="27"/>
      <c r="D60" s="27"/>
      <c r="E60" s="27"/>
      <c r="F60" s="27"/>
      <c r="G60" s="27"/>
      <c r="H60" s="27"/>
      <c r="I60" s="27"/>
      <c r="J60" s="2"/>
      <c r="K60" s="2"/>
      <c r="L60" s="2"/>
      <c r="M60" s="2"/>
      <c r="N60" s="2"/>
      <c r="O60" s="18">
        <v>6492</v>
      </c>
      <c r="P60" s="2"/>
      <c r="Q60" s="2"/>
      <c r="R60" s="2"/>
      <c r="S60" s="2"/>
      <c r="T60" s="2"/>
      <c r="U60" s="2"/>
      <c r="V60" s="2"/>
      <c r="W60" s="2"/>
      <c r="X60" s="2"/>
    </row>
    <row r="61" spans="1:29" hidden="1" x14ac:dyDescent="0.25">
      <c r="A61" s="27" t="s">
        <v>31</v>
      </c>
      <c r="B61" s="27"/>
      <c r="C61" s="27"/>
      <c r="D61" s="27"/>
      <c r="E61" s="27"/>
      <c r="F61" s="27"/>
      <c r="G61" s="27"/>
      <c r="H61" s="27"/>
      <c r="I61" s="27"/>
      <c r="J61" s="2"/>
      <c r="K61" s="2"/>
      <c r="L61" s="2"/>
      <c r="M61" s="2"/>
      <c r="N61" s="2"/>
      <c r="O61" s="2"/>
      <c r="P61" s="2"/>
      <c r="Q61" s="2"/>
      <c r="R61" s="15">
        <v>3</v>
      </c>
      <c r="S61" s="2"/>
      <c r="T61" s="2"/>
      <c r="U61" s="2"/>
      <c r="V61" s="2"/>
      <c r="W61" s="2"/>
      <c r="X61" s="2"/>
    </row>
    <row r="62" spans="1:29" hidden="1" x14ac:dyDescent="0.25"/>
    <row r="64" spans="1:29" x14ac:dyDescent="0.25">
      <c r="A64" s="27" t="s">
        <v>34</v>
      </c>
      <c r="B64" s="27"/>
      <c r="C64" s="27"/>
      <c r="D64" s="27"/>
      <c r="E64" s="27"/>
      <c r="F64" s="12">
        <f t="shared" ref="F64:L64" si="10">SUM(F15:F45)</f>
        <v>0</v>
      </c>
      <c r="G64" s="12">
        <f t="shared" si="10"/>
        <v>0</v>
      </c>
      <c r="H64" s="12">
        <f t="shared" si="10"/>
        <v>0</v>
      </c>
      <c r="I64" s="12">
        <f t="shared" si="10"/>
        <v>0</v>
      </c>
      <c r="J64" s="12">
        <f t="shared" si="10"/>
        <v>0</v>
      </c>
      <c r="K64" s="12">
        <f t="shared" si="10"/>
        <v>0</v>
      </c>
      <c r="L64" s="12">
        <f t="shared" si="10"/>
        <v>848</v>
      </c>
      <c r="M64" s="14"/>
      <c r="N64" s="14"/>
      <c r="O64" s="14"/>
      <c r="P64" s="14"/>
      <c r="Q64" s="14"/>
      <c r="R64" s="14"/>
      <c r="S64" s="14"/>
      <c r="T64" s="14"/>
      <c r="U64" s="14"/>
      <c r="V64" s="14">
        <f>V30</f>
        <v>250</v>
      </c>
      <c r="W64" s="14">
        <f>W30+W31</f>
        <v>500</v>
      </c>
      <c r="X64" s="14">
        <f>X30+X31+X32</f>
        <v>750</v>
      </c>
    </row>
    <row r="65" spans="1:27" x14ac:dyDescent="0.25">
      <c r="A65" s="27" t="s">
        <v>35</v>
      </c>
      <c r="B65" s="27"/>
      <c r="C65" s="27"/>
      <c r="D65" s="27"/>
      <c r="E65" s="27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5"/>
      <c r="V65" s="18"/>
      <c r="W65" s="18"/>
      <c r="X65" s="18">
        <f>V64+W64+X64</f>
        <v>1500</v>
      </c>
    </row>
    <row r="67" spans="1:27" x14ac:dyDescent="0.25">
      <c r="A67" s="37" t="s">
        <v>38</v>
      </c>
      <c r="B67" s="37"/>
      <c r="C67" s="37"/>
      <c r="D67" s="37"/>
      <c r="E67" s="37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>
        <f>X65</f>
        <v>1500</v>
      </c>
    </row>
    <row r="70" spans="1:27" x14ac:dyDescent="0.25">
      <c r="A70" s="27" t="s">
        <v>39</v>
      </c>
      <c r="B70" s="27"/>
      <c r="C70" s="27"/>
      <c r="D70" s="27"/>
      <c r="E70" s="27"/>
      <c r="F70" s="12">
        <f t="shared" ref="F70:L70" si="11">SUM(F21:F51)</f>
        <v>0</v>
      </c>
      <c r="G70" s="12">
        <f t="shared" si="11"/>
        <v>0</v>
      </c>
      <c r="H70" s="12">
        <f t="shared" si="11"/>
        <v>0</v>
      </c>
      <c r="I70" s="12">
        <f t="shared" si="11"/>
        <v>0</v>
      </c>
      <c r="J70" s="12">
        <f t="shared" si="11"/>
        <v>0</v>
      </c>
      <c r="K70" s="12">
        <f t="shared" si="11"/>
        <v>0</v>
      </c>
      <c r="L70" s="12">
        <f t="shared" si="11"/>
        <v>114</v>
      </c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>
        <f>Y33</f>
        <v>250</v>
      </c>
      <c r="Z70" s="14">
        <f>Z33+Z34</f>
        <v>500</v>
      </c>
      <c r="AA70" s="14">
        <f>AA33+AA34+AA35</f>
        <v>750</v>
      </c>
    </row>
    <row r="71" spans="1:27" x14ac:dyDescent="0.25">
      <c r="A71" s="27" t="s">
        <v>40</v>
      </c>
      <c r="B71" s="27"/>
      <c r="C71" s="27"/>
      <c r="D71" s="27"/>
      <c r="E71" s="27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5"/>
      <c r="V71" s="18"/>
      <c r="W71" s="18"/>
      <c r="X71" s="18"/>
      <c r="Y71" s="2"/>
      <c r="Z71" s="2"/>
      <c r="AA71" s="2">
        <f>Y70+Z70+AA70</f>
        <v>1500</v>
      </c>
    </row>
    <row r="74" spans="1:27" x14ac:dyDescent="0.25">
      <c r="A74" s="27" t="s">
        <v>41</v>
      </c>
      <c r="B74" s="27"/>
      <c r="C74" s="27"/>
      <c r="D74" s="27"/>
      <c r="E74" s="27"/>
      <c r="F74" s="12">
        <f t="shared" ref="F74:L74" si="12">SUM(F25:F55)</f>
        <v>730</v>
      </c>
      <c r="G74" s="12">
        <f t="shared" si="12"/>
        <v>1630</v>
      </c>
      <c r="H74" s="12">
        <f t="shared" si="12"/>
        <v>2018</v>
      </c>
      <c r="I74" s="12">
        <f t="shared" si="12"/>
        <v>2323.5</v>
      </c>
      <c r="J74" s="12">
        <f t="shared" si="12"/>
        <v>2619.5</v>
      </c>
      <c r="K74" s="12">
        <f t="shared" si="12"/>
        <v>3005.9</v>
      </c>
      <c r="L74" s="12">
        <f t="shared" si="12"/>
        <v>2868.35</v>
      </c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4">
        <f>Z67+AA71</f>
        <v>1500</v>
      </c>
    </row>
  </sheetData>
  <mergeCells count="19">
    <mergeCell ref="A60:I60"/>
    <mergeCell ref="C1:E1"/>
    <mergeCell ref="F2:L2"/>
    <mergeCell ref="M2:X2"/>
    <mergeCell ref="Y2:AC2"/>
    <mergeCell ref="A4:A27"/>
    <mergeCell ref="A39:A51"/>
    <mergeCell ref="A53:E53"/>
    <mergeCell ref="A54:E54"/>
    <mergeCell ref="A55:E55"/>
    <mergeCell ref="A56:E56"/>
    <mergeCell ref="A59:I59"/>
    <mergeCell ref="A74:E74"/>
    <mergeCell ref="A61:I61"/>
    <mergeCell ref="A64:E64"/>
    <mergeCell ref="A65:E65"/>
    <mergeCell ref="A67:E67"/>
    <mergeCell ref="A70:E70"/>
    <mergeCell ref="A71:E7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HARVONI-FORCAST-ვარიანტი 1</vt:lpstr>
      <vt:lpstr>HARVONI-FORECAST-ვარიანტი 2</vt:lpstr>
      <vt:lpstr>HARVONI-FORECAST-ვარიანტი 3</vt:lpstr>
      <vt:lpstr>გაჩუქება-1</vt:lpstr>
      <vt:lpstr>გაჩუქება-2</vt:lpstr>
      <vt:lpstr>გაჩუქება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2019-05-31T16:53:31Z</dcterms:modified>
</cp:coreProperties>
</file>